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992" activeTab="1"/>
  </bookViews>
  <sheets>
    <sheet name="依頼書" sheetId="1" r:id="rId1"/>
    <sheet name="記入見本" sheetId="2" r:id="rId2"/>
    <sheet name="TmP・GFR" sheetId="3" r:id="rId3"/>
  </sheets>
  <definedNames>
    <definedName name="_xlnm.Print_Area" localSheetId="0">'依頼書'!$A$1:$H$29</definedName>
    <definedName name="_xlnm.Print_Area" localSheetId="1">'記入見本'!$A$1:$H$29</definedName>
  </definedNames>
  <calcPr fullCalcOnLoad="1"/>
</workbook>
</file>

<file path=xl/sharedStrings.xml><?xml version="1.0" encoding="utf-8"?>
<sst xmlns="http://schemas.openxmlformats.org/spreadsheetml/2006/main" count="156" uniqueCount="86">
  <si>
    <t>年齢</t>
  </si>
  <si>
    <t>XLHの場合</t>
  </si>
  <si>
    <t>TIOの場合</t>
  </si>
  <si>
    <t>検査データ</t>
  </si>
  <si>
    <t>治療</t>
  </si>
  <si>
    <t>診断名</t>
  </si>
  <si>
    <t>PHEX mutation</t>
  </si>
  <si>
    <t>術後の改善</t>
  </si>
  <si>
    <t>リン製剤</t>
  </si>
  <si>
    <t>XLH</t>
  </si>
  <si>
    <t>有り</t>
  </si>
  <si>
    <t>Alb (g/dl)</t>
  </si>
  <si>
    <t>TIO</t>
  </si>
  <si>
    <t>無し</t>
  </si>
  <si>
    <t>Ca (mg/dl)</t>
  </si>
  <si>
    <t>ADHR</t>
  </si>
  <si>
    <t>未検</t>
  </si>
  <si>
    <t>未手術</t>
  </si>
  <si>
    <t>Pi (mg/dl)</t>
  </si>
  <si>
    <t>性別</t>
  </si>
  <si>
    <t>HHRH</t>
  </si>
  <si>
    <t>Cr (mg/dl)</t>
  </si>
  <si>
    <t>男性</t>
  </si>
  <si>
    <t>Fanconi</t>
  </si>
  <si>
    <t>女性</t>
  </si>
  <si>
    <t>ＴＣ</t>
  </si>
  <si>
    <t>XLH: X-linked hypophosphatemic rickets/osteomalacia</t>
  </si>
  <si>
    <t>TIO: tumor-induced rickets/osteomalacia</t>
  </si>
  <si>
    <t>ADHR: autosomal dominant hypophosphatemic rickets/osteomalaica</t>
  </si>
  <si>
    <t>HHRH: hereditary hypophosphatemic rickets/osteomalacia with hypercalciuria</t>
  </si>
  <si>
    <t>蓄尿</t>
  </si>
  <si>
    <t>部分尿</t>
  </si>
  <si>
    <t>血液</t>
  </si>
  <si>
    <t>尿</t>
  </si>
  <si>
    <t>FGF23測定依頼書</t>
  </si>
  <si>
    <t>採取日</t>
  </si>
  <si>
    <r>
      <t>活性型ビタミンD</t>
    </r>
    <r>
      <rPr>
        <vertAlign val="subscript"/>
        <sz val="12"/>
        <rFont val="ＭＳ ゴシック"/>
        <family val="3"/>
      </rPr>
      <t>3</t>
    </r>
  </si>
  <si>
    <r>
      <t>1,25(OH)</t>
    </r>
    <r>
      <rPr>
        <vertAlign val="subscript"/>
        <sz val="12"/>
        <rFont val="ＭＳ ゴシック"/>
        <family val="3"/>
      </rPr>
      <t>2</t>
    </r>
    <r>
      <rPr>
        <sz val="12"/>
        <rFont val="ＭＳ ゴシック"/>
        <family val="3"/>
      </rPr>
      <t>D (pg/ml)</t>
    </r>
  </si>
  <si>
    <t>Intact PTH (pg/ml)</t>
  </si>
  <si>
    <t>Pi (mg/dl)</t>
  </si>
  <si>
    <t>Cr (mg/dl)</t>
  </si>
  <si>
    <t>低リン血症</t>
  </si>
  <si>
    <t>高リン血症</t>
  </si>
  <si>
    <t>施設　</t>
  </si>
  <si>
    <t>担当医</t>
  </si>
  <si>
    <t>e-mail</t>
  </si>
  <si>
    <t>ARHR</t>
  </si>
  <si>
    <t>病因解析</t>
  </si>
  <si>
    <t>その他(             )</t>
  </si>
  <si>
    <t>ARHR: autosomal recessive hypophosphatemic rickets/osteomalacia</t>
  </si>
  <si>
    <t>TC: tumoral calcinosis</t>
  </si>
  <si>
    <t>コメント</t>
  </si>
  <si>
    <t>e-mail</t>
  </si>
  <si>
    <t>ARHR</t>
  </si>
  <si>
    <t>ARHR: autosomal recessive hypophosphatemic rickets/osteomalacia</t>
  </si>
  <si>
    <t>TC: tumoral calcinosis</t>
  </si>
  <si>
    <t>コメント</t>
  </si>
  <si>
    <t>□□□□</t>
  </si>
  <si>
    <t>△△@△△</t>
  </si>
  <si>
    <t>○○大学○内科</t>
  </si>
  <si>
    <t>○</t>
  </si>
  <si>
    <t>○</t>
  </si>
  <si>
    <t>2006.5.10</t>
  </si>
  <si>
    <t>2007.5.19</t>
  </si>
  <si>
    <t>FE(%)</t>
  </si>
  <si>
    <t>x</t>
  </si>
  <si>
    <t>y</t>
  </si>
  <si>
    <t>Serum Pi (mg/dl) =</t>
  </si>
  <si>
    <t>Serum Cr (mg/dl) =</t>
  </si>
  <si>
    <t>Urine Pi (mg/dl) =</t>
  </si>
  <si>
    <t>Urine Cr (mg/dl) =</t>
  </si>
  <si>
    <t>FEPi (%) =</t>
  </si>
  <si>
    <t>TmP/GFR (mg/dl) =</t>
  </si>
  <si>
    <t>Aのx座標</t>
  </si>
  <si>
    <t>Aのy座標</t>
  </si>
  <si>
    <t>FE</t>
  </si>
  <si>
    <t>FE+1</t>
  </si>
  <si>
    <t>Bのx座標</t>
  </si>
  <si>
    <t>Bのy座標</t>
  </si>
  <si>
    <t>ABの傾き</t>
  </si>
  <si>
    <t>Cのy座標</t>
  </si>
  <si>
    <t xml:space="preserve">TmP/GFR </t>
  </si>
  <si>
    <t>ALP (U/l)</t>
  </si>
  <si>
    <t>BAP (μg/l)</t>
  </si>
  <si>
    <t>簡単な病歴、骨折歴：
治療内容：
既往：
家族歴：
飲酒歴：
鉄欠乏性貧血の有無：</t>
  </si>
  <si>
    <t>簡単な病歴、骨折歴：・・・・・・・
治療内容：ホスリボン1200㎎4×、アルファロール1.5μg
既往：高血圧、脂質異常症
家族歴：父　脳梗塞、母　高血圧
飲酒歴：　日本酒　1日2合
鉄欠乏性貧血の有無：なし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</si>
</sst>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  <numFmt numFmtId="181" formatCode="0_ "/>
    <numFmt numFmtId="182" formatCode="0.000_);[Red]\(0.0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vertAlign val="subscript"/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25" xfId="0" applyFont="1" applyBorder="1" applyAlignment="1">
      <alignment vertical="top"/>
    </xf>
    <xf numFmtId="0" fontId="2" fillId="33" borderId="20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 applyProtection="1">
      <alignment/>
      <protection locked="0"/>
    </xf>
    <xf numFmtId="180" fontId="0" fillId="0" borderId="30" xfId="0" applyNumberFormat="1" applyBorder="1" applyAlignment="1" applyProtection="1">
      <alignment/>
      <protection locked="0"/>
    </xf>
    <xf numFmtId="0" fontId="0" fillId="0" borderId="31" xfId="0" applyBorder="1" applyAlignment="1">
      <alignment/>
    </xf>
    <xf numFmtId="180" fontId="0" fillId="0" borderId="32" xfId="0" applyNumberFormat="1" applyBorder="1" applyAlignment="1" applyProtection="1">
      <alignment/>
      <protection locked="0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34" borderId="20" xfId="0" applyFont="1" applyFill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7" fillId="33" borderId="36" xfId="43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 wrapText="1"/>
    </xf>
    <xf numFmtId="0" fontId="0" fillId="33" borderId="37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igers@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20">
      <selection activeCell="D26" sqref="D26"/>
    </sheetView>
  </sheetViews>
  <sheetFormatPr defaultColWidth="9.00390625" defaultRowHeight="13.5" customHeight="1"/>
  <cols>
    <col min="1" max="1" width="9.625" style="16" customWidth="1"/>
    <col min="2" max="2" width="35.625" style="16" customWidth="1"/>
    <col min="3" max="4" width="9.00390625" style="16" customWidth="1"/>
    <col min="5" max="5" width="22.50390625" style="16" customWidth="1"/>
    <col min="6" max="6" width="16.50390625" style="16" customWidth="1"/>
    <col min="7" max="7" width="10.625" style="16" customWidth="1"/>
    <col min="8" max="8" width="10.50390625" style="16" customWidth="1"/>
    <col min="9" max="16384" width="9.00390625" style="16" customWidth="1"/>
  </cols>
  <sheetData>
    <row r="1" s="6" customFormat="1" ht="33.75" customHeight="1">
      <c r="A1" s="17" t="s">
        <v>34</v>
      </c>
    </row>
    <row r="2" s="6" customFormat="1" ht="33.75" customHeight="1" thickBot="1"/>
    <row r="3" spans="1:8" s="6" customFormat="1" ht="33.75" customHeight="1" thickBot="1">
      <c r="A3" s="24" t="s">
        <v>43</v>
      </c>
      <c r="B3" s="23"/>
      <c r="C3" s="24" t="s">
        <v>44</v>
      </c>
      <c r="D3" s="55"/>
      <c r="E3" s="56"/>
      <c r="F3" s="24" t="s">
        <v>45</v>
      </c>
      <c r="G3" s="57"/>
      <c r="H3" s="58"/>
    </row>
    <row r="4" s="6" customFormat="1" ht="33.75" customHeight="1" thickBot="1"/>
    <row r="5" spans="1:8" s="6" customFormat="1" ht="33.75" customHeight="1" thickBot="1">
      <c r="A5" s="10" t="s">
        <v>0</v>
      </c>
      <c r="B5" s="27"/>
      <c r="C5" s="10" t="s">
        <v>47</v>
      </c>
      <c r="D5" s="25"/>
      <c r="E5" s="10" t="s">
        <v>3</v>
      </c>
      <c r="F5" s="18"/>
      <c r="G5" s="10" t="s">
        <v>4</v>
      </c>
      <c r="H5" s="18"/>
    </row>
    <row r="6" spans="1:8" s="6" customFormat="1" ht="33.75" customHeight="1">
      <c r="A6" s="11" t="s">
        <v>19</v>
      </c>
      <c r="B6" s="12"/>
      <c r="C6" s="1" t="s">
        <v>1</v>
      </c>
      <c r="D6" s="2"/>
      <c r="E6" s="1" t="s">
        <v>32</v>
      </c>
      <c r="F6" s="2"/>
      <c r="G6" s="1" t="s">
        <v>36</v>
      </c>
      <c r="H6" s="2"/>
    </row>
    <row r="7" spans="1:8" s="6" customFormat="1" ht="33.75" customHeight="1">
      <c r="A7" s="28"/>
      <c r="B7" s="5" t="s">
        <v>22</v>
      </c>
      <c r="C7" s="21" t="s">
        <v>6</v>
      </c>
      <c r="D7" s="19"/>
      <c r="E7" s="9" t="s">
        <v>35</v>
      </c>
      <c r="F7" s="32"/>
      <c r="G7" s="31"/>
      <c r="H7" s="5" t="s">
        <v>10</v>
      </c>
    </row>
    <row r="8" spans="1:8" s="6" customFormat="1" ht="33.75" customHeight="1" thickBot="1">
      <c r="A8" s="29"/>
      <c r="B8" s="19" t="s">
        <v>24</v>
      </c>
      <c r="C8" s="31"/>
      <c r="D8" s="5" t="s">
        <v>10</v>
      </c>
      <c r="E8" s="4" t="s">
        <v>11</v>
      </c>
      <c r="F8" s="32"/>
      <c r="G8" s="31"/>
      <c r="H8" s="5" t="s">
        <v>13</v>
      </c>
    </row>
    <row r="9" spans="1:8" s="6" customFormat="1" ht="33.75" customHeight="1">
      <c r="A9" s="1" t="s">
        <v>5</v>
      </c>
      <c r="B9" s="2"/>
      <c r="C9" s="31"/>
      <c r="D9" s="5" t="s">
        <v>13</v>
      </c>
      <c r="E9" s="4" t="s">
        <v>14</v>
      </c>
      <c r="F9" s="32"/>
      <c r="G9" s="1" t="s">
        <v>8</v>
      </c>
      <c r="H9" s="2"/>
    </row>
    <row r="10" spans="1:8" s="6" customFormat="1" ht="33.75" customHeight="1" thickBot="1">
      <c r="A10" s="21" t="s">
        <v>41</v>
      </c>
      <c r="B10" s="19"/>
      <c r="C10" s="30"/>
      <c r="D10" s="14" t="s">
        <v>16</v>
      </c>
      <c r="E10" s="4" t="s">
        <v>18</v>
      </c>
      <c r="F10" s="32"/>
      <c r="G10" s="31"/>
      <c r="H10" s="5" t="s">
        <v>10</v>
      </c>
    </row>
    <row r="11" spans="1:8" s="6" customFormat="1" ht="33.75" customHeight="1" thickBot="1">
      <c r="A11" s="28"/>
      <c r="B11" s="5" t="s">
        <v>9</v>
      </c>
      <c r="C11" s="4"/>
      <c r="D11" s="5"/>
      <c r="E11" s="4" t="s">
        <v>82</v>
      </c>
      <c r="F11" s="32"/>
      <c r="G11" s="30"/>
      <c r="H11" s="14" t="s">
        <v>13</v>
      </c>
    </row>
    <row r="12" spans="1:8" s="6" customFormat="1" ht="33.75" customHeight="1" thickBot="1">
      <c r="A12" s="28"/>
      <c r="B12" s="5" t="s">
        <v>12</v>
      </c>
      <c r="C12" s="4"/>
      <c r="D12" s="5"/>
      <c r="E12" s="6" t="s">
        <v>83</v>
      </c>
      <c r="F12" s="32"/>
      <c r="G12" s="4"/>
      <c r="H12" s="5"/>
    </row>
    <row r="13" spans="1:8" s="6" customFormat="1" ht="33.75" customHeight="1">
      <c r="A13" s="28"/>
      <c r="B13" s="5" t="s">
        <v>15</v>
      </c>
      <c r="C13" s="3" t="s">
        <v>2</v>
      </c>
      <c r="D13" s="2"/>
      <c r="E13" s="4" t="s">
        <v>21</v>
      </c>
      <c r="F13" s="32"/>
      <c r="G13" s="4"/>
      <c r="H13" s="5"/>
    </row>
    <row r="14" spans="1:8" s="6" customFormat="1" ht="33.75" customHeight="1">
      <c r="A14" s="28"/>
      <c r="B14" s="5" t="s">
        <v>20</v>
      </c>
      <c r="C14" s="11" t="s">
        <v>7</v>
      </c>
      <c r="D14" s="12"/>
      <c r="E14" s="4" t="s">
        <v>37</v>
      </c>
      <c r="F14" s="32"/>
      <c r="G14" s="4"/>
      <c r="H14" s="5"/>
    </row>
    <row r="15" spans="1:8" s="6" customFormat="1" ht="33.75" customHeight="1" thickBot="1">
      <c r="A15" s="28"/>
      <c r="B15" s="5" t="s">
        <v>46</v>
      </c>
      <c r="C15" s="31"/>
      <c r="D15" s="5" t="s">
        <v>10</v>
      </c>
      <c r="E15" s="13" t="s">
        <v>38</v>
      </c>
      <c r="F15" s="33"/>
      <c r="G15" s="4"/>
      <c r="H15" s="5"/>
    </row>
    <row r="16" spans="1:8" s="6" customFormat="1" ht="33.75" customHeight="1">
      <c r="A16" s="28"/>
      <c r="B16" s="5" t="s">
        <v>23</v>
      </c>
      <c r="C16" s="31"/>
      <c r="D16" s="5" t="s">
        <v>13</v>
      </c>
      <c r="E16" s="21" t="s">
        <v>33</v>
      </c>
      <c r="F16" s="19"/>
      <c r="G16" s="4"/>
      <c r="H16" s="5"/>
    </row>
    <row r="17" spans="1:8" s="6" customFormat="1" ht="33.75" customHeight="1" thickBot="1">
      <c r="A17" s="28"/>
      <c r="B17" s="7" t="s">
        <v>48</v>
      </c>
      <c r="C17" s="30"/>
      <c r="D17" s="14" t="s">
        <v>17</v>
      </c>
      <c r="E17" s="9" t="s">
        <v>35</v>
      </c>
      <c r="F17" s="32"/>
      <c r="G17" s="4"/>
      <c r="H17" s="5"/>
    </row>
    <row r="18" spans="1:8" s="6" customFormat="1" ht="33.75" customHeight="1">
      <c r="A18" s="22" t="s">
        <v>42</v>
      </c>
      <c r="B18" s="2"/>
      <c r="C18" s="4"/>
      <c r="D18" s="5"/>
      <c r="E18" s="31"/>
      <c r="F18" s="5" t="s">
        <v>30</v>
      </c>
      <c r="G18" s="4"/>
      <c r="H18" s="5"/>
    </row>
    <row r="19" spans="1:8" s="6" customFormat="1" ht="33.75" customHeight="1">
      <c r="A19" s="28"/>
      <c r="B19" s="5" t="s">
        <v>25</v>
      </c>
      <c r="C19" s="4"/>
      <c r="D19" s="5"/>
      <c r="E19" s="31"/>
      <c r="F19" s="5" t="s">
        <v>31</v>
      </c>
      <c r="G19" s="4"/>
      <c r="H19" s="5"/>
    </row>
    <row r="20" spans="1:8" s="6" customFormat="1" ht="33.75" customHeight="1" thickBot="1">
      <c r="A20" s="30"/>
      <c r="B20" s="20" t="s">
        <v>48</v>
      </c>
      <c r="C20" s="4"/>
      <c r="D20" s="5"/>
      <c r="E20" s="4" t="s">
        <v>39</v>
      </c>
      <c r="F20" s="32"/>
      <c r="G20" s="52"/>
      <c r="H20" s="5"/>
    </row>
    <row r="21" spans="1:8" s="6" customFormat="1" ht="19.5" customHeight="1" thickBot="1">
      <c r="A21" s="48"/>
      <c r="B21" s="45"/>
      <c r="C21" s="50"/>
      <c r="D21" s="51"/>
      <c r="E21" s="13" t="s">
        <v>40</v>
      </c>
      <c r="F21" s="33"/>
      <c r="G21" s="53"/>
      <c r="H21" s="51"/>
    </row>
    <row r="22" spans="1:8" s="6" customFormat="1" ht="19.5" customHeight="1" thickBot="1">
      <c r="A22" s="49"/>
      <c r="B22" s="46"/>
      <c r="C22" s="15"/>
      <c r="D22" s="47"/>
      <c r="E22" s="10" t="s">
        <v>81</v>
      </c>
      <c r="F22" s="44"/>
      <c r="G22" s="54"/>
      <c r="H22" s="47"/>
    </row>
    <row r="23" spans="1:3" s="6" customFormat="1" ht="19.5" customHeight="1">
      <c r="A23" s="9" t="s">
        <v>26</v>
      </c>
      <c r="B23" s="5"/>
      <c r="C23" s="9"/>
    </row>
    <row r="24" spans="1:3" s="6" customFormat="1" ht="19.5" customHeight="1">
      <c r="A24" s="9" t="s">
        <v>27</v>
      </c>
      <c r="B24" s="8"/>
      <c r="C24" s="9"/>
    </row>
    <row r="25" spans="1:3" s="6" customFormat="1" ht="19.5" customHeight="1">
      <c r="A25" s="9" t="s">
        <v>28</v>
      </c>
      <c r="B25" s="9"/>
      <c r="C25" s="9"/>
    </row>
    <row r="26" spans="1:3" s="6" customFormat="1" ht="19.5" customHeight="1">
      <c r="A26" s="9" t="s">
        <v>29</v>
      </c>
      <c r="B26" s="9"/>
      <c r="C26" s="9"/>
    </row>
    <row r="27" spans="1:3" s="6" customFormat="1" ht="19.5" customHeight="1">
      <c r="A27" s="9" t="s">
        <v>49</v>
      </c>
      <c r="B27" s="9"/>
      <c r="C27" s="9"/>
    </row>
    <row r="28" spans="1:2" ht="19.5" customHeight="1" thickBot="1">
      <c r="A28" s="9" t="s">
        <v>50</v>
      </c>
      <c r="B28" s="9"/>
    </row>
    <row r="29" spans="1:8" ht="90" customHeight="1" thickBot="1">
      <c r="A29" s="26" t="s">
        <v>51</v>
      </c>
      <c r="B29" s="59" t="s">
        <v>84</v>
      </c>
      <c r="C29" s="60"/>
      <c r="D29" s="60"/>
      <c r="E29" s="60"/>
      <c r="F29" s="60"/>
      <c r="G29" s="60"/>
      <c r="H29" s="61"/>
    </row>
  </sheetData>
  <sheetProtection/>
  <mergeCells count="3">
    <mergeCell ref="D3:E3"/>
    <mergeCell ref="G3:H3"/>
    <mergeCell ref="B29:H29"/>
  </mergeCells>
  <printOptions horizontalCentered="1"/>
  <pageMargins left="0.35433070866141736" right="0.35433070866141736" top="0.7480314960629921" bottom="0.984251968503937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75" zoomScaleNormal="75" zoomScalePageLayoutView="0" workbookViewId="0" topLeftCell="A1">
      <selection activeCell="B32" sqref="B32"/>
    </sheetView>
  </sheetViews>
  <sheetFormatPr defaultColWidth="9.00390625" defaultRowHeight="13.5" customHeight="1"/>
  <cols>
    <col min="1" max="1" width="9.625" style="16" customWidth="1"/>
    <col min="2" max="2" width="35.625" style="16" customWidth="1"/>
    <col min="3" max="4" width="9.00390625" style="16" customWidth="1"/>
    <col min="5" max="5" width="22.50390625" style="16" customWidth="1"/>
    <col min="6" max="6" width="16.50390625" style="16" customWidth="1"/>
    <col min="7" max="7" width="10.625" style="16" customWidth="1"/>
    <col min="8" max="8" width="10.50390625" style="16" customWidth="1"/>
    <col min="9" max="16384" width="9.00390625" style="16" customWidth="1"/>
  </cols>
  <sheetData>
    <row r="1" s="6" customFormat="1" ht="33.75" customHeight="1">
      <c r="A1" s="17" t="s">
        <v>34</v>
      </c>
    </row>
    <row r="2" s="6" customFormat="1" ht="33.75" customHeight="1" thickBot="1"/>
    <row r="3" spans="1:8" s="6" customFormat="1" ht="33.75" customHeight="1" thickBot="1">
      <c r="A3" s="24" t="s">
        <v>43</v>
      </c>
      <c r="B3" s="23" t="s">
        <v>59</v>
      </c>
      <c r="C3" s="24" t="s">
        <v>44</v>
      </c>
      <c r="D3" s="55" t="s">
        <v>57</v>
      </c>
      <c r="E3" s="56"/>
      <c r="F3" s="24" t="s">
        <v>52</v>
      </c>
      <c r="G3" s="57" t="s">
        <v>58</v>
      </c>
      <c r="H3" s="58"/>
    </row>
    <row r="4" s="6" customFormat="1" ht="33.75" customHeight="1" thickBot="1"/>
    <row r="5" spans="1:8" s="6" customFormat="1" ht="33.75" customHeight="1" thickBot="1">
      <c r="A5" s="10" t="s">
        <v>0</v>
      </c>
      <c r="B5" s="27">
        <v>38</v>
      </c>
      <c r="C5" s="10" t="s">
        <v>47</v>
      </c>
      <c r="D5" s="25"/>
      <c r="E5" s="10" t="s">
        <v>3</v>
      </c>
      <c r="F5" s="18"/>
      <c r="G5" s="10" t="s">
        <v>4</v>
      </c>
      <c r="H5" s="18"/>
    </row>
    <row r="6" spans="1:8" s="6" customFormat="1" ht="33.75" customHeight="1">
      <c r="A6" s="11" t="s">
        <v>19</v>
      </c>
      <c r="B6" s="12"/>
      <c r="C6" s="1" t="s">
        <v>1</v>
      </c>
      <c r="D6" s="2"/>
      <c r="E6" s="1" t="s">
        <v>32</v>
      </c>
      <c r="F6" s="2"/>
      <c r="G6" s="1" t="s">
        <v>36</v>
      </c>
      <c r="H6" s="2"/>
    </row>
    <row r="7" spans="1:8" s="6" customFormat="1" ht="33.75" customHeight="1">
      <c r="A7" s="28" t="s">
        <v>60</v>
      </c>
      <c r="B7" s="5" t="s">
        <v>22</v>
      </c>
      <c r="C7" s="21" t="s">
        <v>6</v>
      </c>
      <c r="D7" s="19"/>
      <c r="E7" s="9" t="s">
        <v>35</v>
      </c>
      <c r="F7" s="32" t="s">
        <v>62</v>
      </c>
      <c r="G7" s="31"/>
      <c r="H7" s="5" t="s">
        <v>10</v>
      </c>
    </row>
    <row r="8" spans="1:8" s="6" customFormat="1" ht="33.75" customHeight="1" thickBot="1">
      <c r="A8" s="29"/>
      <c r="B8" s="19" t="s">
        <v>24</v>
      </c>
      <c r="C8" s="31"/>
      <c r="D8" s="5" t="s">
        <v>10</v>
      </c>
      <c r="E8" s="4" t="s">
        <v>11</v>
      </c>
      <c r="F8" s="32">
        <v>4.2</v>
      </c>
      <c r="G8" s="31" t="s">
        <v>60</v>
      </c>
      <c r="H8" s="5" t="s">
        <v>13</v>
      </c>
    </row>
    <row r="9" spans="1:8" s="6" customFormat="1" ht="33.75" customHeight="1">
      <c r="A9" s="1" t="s">
        <v>5</v>
      </c>
      <c r="B9" s="2"/>
      <c r="C9" s="31"/>
      <c r="D9" s="5" t="s">
        <v>13</v>
      </c>
      <c r="E9" s="4" t="s">
        <v>14</v>
      </c>
      <c r="F9" s="32">
        <v>8.6</v>
      </c>
      <c r="G9" s="1" t="s">
        <v>8</v>
      </c>
      <c r="H9" s="2"/>
    </row>
    <row r="10" spans="1:8" s="6" customFormat="1" ht="33.75" customHeight="1" thickBot="1">
      <c r="A10" s="21" t="s">
        <v>41</v>
      </c>
      <c r="B10" s="19"/>
      <c r="C10" s="30"/>
      <c r="D10" s="14" t="s">
        <v>16</v>
      </c>
      <c r="E10" s="4" t="s">
        <v>18</v>
      </c>
      <c r="F10" s="32">
        <v>1.5</v>
      </c>
      <c r="G10" s="31"/>
      <c r="H10" s="5" t="s">
        <v>10</v>
      </c>
    </row>
    <row r="11" spans="1:8" s="6" customFormat="1" ht="33.75" customHeight="1" thickBot="1">
      <c r="A11" s="28"/>
      <c r="B11" s="5" t="s">
        <v>9</v>
      </c>
      <c r="C11" s="4"/>
      <c r="D11" s="5"/>
      <c r="E11" s="4" t="s">
        <v>82</v>
      </c>
      <c r="F11" s="32">
        <v>456</v>
      </c>
      <c r="G11" s="30" t="s">
        <v>60</v>
      </c>
      <c r="H11" s="14" t="s">
        <v>13</v>
      </c>
    </row>
    <row r="12" spans="1:8" s="6" customFormat="1" ht="33.75" customHeight="1" thickBot="1">
      <c r="A12" s="28" t="s">
        <v>60</v>
      </c>
      <c r="B12" s="5" t="s">
        <v>12</v>
      </c>
      <c r="C12" s="4"/>
      <c r="D12" s="5"/>
      <c r="E12" s="6" t="s">
        <v>83</v>
      </c>
      <c r="F12" s="32">
        <v>35.3</v>
      </c>
      <c r="G12" s="4"/>
      <c r="H12" s="5"/>
    </row>
    <row r="13" spans="1:8" s="6" customFormat="1" ht="33.75" customHeight="1">
      <c r="A13" s="28"/>
      <c r="B13" s="5" t="s">
        <v>15</v>
      </c>
      <c r="C13" s="3" t="s">
        <v>2</v>
      </c>
      <c r="D13" s="2"/>
      <c r="E13" s="4" t="s">
        <v>21</v>
      </c>
      <c r="F13" s="32">
        <v>0.86</v>
      </c>
      <c r="G13" s="4"/>
      <c r="H13" s="5"/>
    </row>
    <row r="14" spans="1:8" s="6" customFormat="1" ht="33.75" customHeight="1">
      <c r="A14" s="28"/>
      <c r="B14" s="5" t="s">
        <v>20</v>
      </c>
      <c r="C14" s="11" t="s">
        <v>7</v>
      </c>
      <c r="D14" s="12"/>
      <c r="E14" s="4" t="s">
        <v>37</v>
      </c>
      <c r="F14" s="32">
        <v>22</v>
      </c>
      <c r="G14" s="4"/>
      <c r="H14" s="5"/>
    </row>
    <row r="15" spans="1:8" s="6" customFormat="1" ht="33.75" customHeight="1" thickBot="1">
      <c r="A15" s="28"/>
      <c r="B15" s="5" t="s">
        <v>53</v>
      </c>
      <c r="C15" s="31" t="s">
        <v>61</v>
      </c>
      <c r="D15" s="5" t="s">
        <v>10</v>
      </c>
      <c r="E15" s="13" t="s">
        <v>38</v>
      </c>
      <c r="F15" s="33">
        <v>59</v>
      </c>
      <c r="G15" s="4"/>
      <c r="H15" s="5"/>
    </row>
    <row r="16" spans="1:8" s="6" customFormat="1" ht="33.75" customHeight="1">
      <c r="A16" s="28"/>
      <c r="B16" s="5" t="s">
        <v>23</v>
      </c>
      <c r="C16" s="31"/>
      <c r="D16" s="5" t="s">
        <v>13</v>
      </c>
      <c r="E16" s="21" t="s">
        <v>33</v>
      </c>
      <c r="F16" s="19"/>
      <c r="G16" s="4"/>
      <c r="H16" s="5"/>
    </row>
    <row r="17" spans="1:8" s="6" customFormat="1" ht="33.75" customHeight="1" thickBot="1">
      <c r="A17" s="28"/>
      <c r="B17" s="7" t="s">
        <v>48</v>
      </c>
      <c r="C17" s="30"/>
      <c r="D17" s="14" t="s">
        <v>17</v>
      </c>
      <c r="E17" s="9" t="s">
        <v>35</v>
      </c>
      <c r="F17" s="32" t="s">
        <v>63</v>
      </c>
      <c r="G17" s="4"/>
      <c r="H17" s="5"/>
    </row>
    <row r="18" spans="1:8" s="6" customFormat="1" ht="33.75" customHeight="1">
      <c r="A18" s="22" t="s">
        <v>42</v>
      </c>
      <c r="B18" s="2"/>
      <c r="C18" s="4"/>
      <c r="D18" s="5"/>
      <c r="E18" s="31"/>
      <c r="F18" s="5" t="s">
        <v>30</v>
      </c>
      <c r="G18" s="4"/>
      <c r="H18" s="5"/>
    </row>
    <row r="19" spans="1:8" s="6" customFormat="1" ht="33.75" customHeight="1">
      <c r="A19" s="28"/>
      <c r="B19" s="5" t="s">
        <v>25</v>
      </c>
      <c r="C19" s="4"/>
      <c r="D19" s="5"/>
      <c r="E19" s="31" t="s">
        <v>61</v>
      </c>
      <c r="F19" s="5" t="s">
        <v>31</v>
      </c>
      <c r="G19" s="4"/>
      <c r="H19" s="5"/>
    </row>
    <row r="20" spans="1:8" s="6" customFormat="1" ht="33.75" customHeight="1" thickBot="1">
      <c r="A20" s="30"/>
      <c r="B20" s="20" t="s">
        <v>48</v>
      </c>
      <c r="C20" s="4"/>
      <c r="D20" s="5"/>
      <c r="E20" s="4" t="s">
        <v>39</v>
      </c>
      <c r="F20" s="32">
        <v>63</v>
      </c>
      <c r="G20" s="52"/>
      <c r="H20" s="5"/>
    </row>
    <row r="21" spans="1:8" s="6" customFormat="1" ht="19.5" customHeight="1" thickBot="1">
      <c r="A21" s="48"/>
      <c r="B21" s="45"/>
      <c r="C21" s="50"/>
      <c r="D21" s="51"/>
      <c r="E21" s="13" t="s">
        <v>40</v>
      </c>
      <c r="F21" s="33">
        <v>97</v>
      </c>
      <c r="G21" s="53"/>
      <c r="H21" s="51"/>
    </row>
    <row r="22" spans="1:8" s="6" customFormat="1" ht="19.5" customHeight="1" thickBot="1">
      <c r="A22" s="49"/>
      <c r="B22" s="46"/>
      <c r="C22" s="15"/>
      <c r="D22" s="47"/>
      <c r="E22" s="10" t="s">
        <v>81</v>
      </c>
      <c r="F22" s="44">
        <v>0.955</v>
      </c>
      <c r="G22" s="54"/>
      <c r="H22" s="47"/>
    </row>
    <row r="23" spans="1:3" s="6" customFormat="1" ht="19.5" customHeight="1">
      <c r="A23" s="9" t="s">
        <v>26</v>
      </c>
      <c r="B23" s="5"/>
      <c r="C23" s="9"/>
    </row>
    <row r="24" spans="1:3" s="6" customFormat="1" ht="19.5" customHeight="1">
      <c r="A24" s="9" t="s">
        <v>27</v>
      </c>
      <c r="B24" s="8"/>
      <c r="C24" s="9"/>
    </row>
    <row r="25" spans="1:3" s="6" customFormat="1" ht="19.5" customHeight="1">
      <c r="A25" s="9" t="s">
        <v>28</v>
      </c>
      <c r="B25" s="9"/>
      <c r="C25" s="9"/>
    </row>
    <row r="26" spans="1:3" s="6" customFormat="1" ht="19.5" customHeight="1">
      <c r="A26" s="9" t="s">
        <v>29</v>
      </c>
      <c r="B26" s="9"/>
      <c r="C26" s="9"/>
    </row>
    <row r="27" spans="1:3" s="6" customFormat="1" ht="19.5" customHeight="1">
      <c r="A27" s="9" t="s">
        <v>54</v>
      </c>
      <c r="B27" s="9"/>
      <c r="C27" s="9"/>
    </row>
    <row r="28" spans="1:2" ht="19.5" customHeight="1" thickBot="1">
      <c r="A28" s="9" t="s">
        <v>55</v>
      </c>
      <c r="B28" s="9"/>
    </row>
    <row r="29" spans="1:8" ht="90" customHeight="1" thickBot="1">
      <c r="A29" s="26" t="s">
        <v>56</v>
      </c>
      <c r="B29" s="59" t="s">
        <v>85</v>
      </c>
      <c r="C29" s="60"/>
      <c r="D29" s="60"/>
      <c r="E29" s="60"/>
      <c r="F29" s="60"/>
      <c r="G29" s="60"/>
      <c r="H29" s="61"/>
    </row>
  </sheetData>
  <sheetProtection/>
  <mergeCells count="3">
    <mergeCell ref="D3:E3"/>
    <mergeCell ref="G3:H3"/>
    <mergeCell ref="B29:H29"/>
  </mergeCells>
  <hyperlinks>
    <hyperlink ref="G3" r:id="rId1" display="tigers@com"/>
  </hyperlinks>
  <printOptions horizontalCentered="1"/>
  <pageMargins left="0.35433070866141736" right="0.35433070866141736" top="0.7480314960629921" bottom="0.984251968503937" header="0.5118110236220472" footer="0.5118110236220472"/>
  <pageSetup fitToHeight="1" fitToWidth="1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00"/>
  <sheetViews>
    <sheetView zoomScalePageLayoutView="0" workbookViewId="0" topLeftCell="A1">
      <selection activeCell="F15" sqref="F15"/>
    </sheetView>
  </sheetViews>
  <sheetFormatPr defaultColWidth="9.00390625" defaultRowHeight="13.5"/>
  <cols>
    <col min="3" max="3" width="10.625" style="0" customWidth="1"/>
  </cols>
  <sheetData>
    <row r="1" spans="6:8" ht="12.75">
      <c r="F1" t="s">
        <v>64</v>
      </c>
      <c r="G1" t="s">
        <v>65</v>
      </c>
      <c r="H1" t="s">
        <v>66</v>
      </c>
    </row>
    <row r="2" spans="6:8" ht="12.75">
      <c r="F2">
        <v>1</v>
      </c>
      <c r="G2">
        <v>32.897</v>
      </c>
      <c r="H2">
        <v>-38.218</v>
      </c>
    </row>
    <row r="3" spans="6:8" ht="13.5" thickBot="1">
      <c r="F3">
        <v>2</v>
      </c>
      <c r="G3">
        <v>34.131</v>
      </c>
      <c r="H3">
        <v>-39.805</v>
      </c>
    </row>
    <row r="4" spans="2:8" ht="13.5" thickTop="1">
      <c r="B4" s="34" t="s">
        <v>67</v>
      </c>
      <c r="C4" s="35">
        <f>'依頼書'!F10</f>
        <v>0</v>
      </c>
      <c r="F4">
        <v>3</v>
      </c>
      <c r="G4">
        <v>35.19</v>
      </c>
      <c r="H4">
        <v>-40.863</v>
      </c>
    </row>
    <row r="5" spans="2:8" ht="12.75">
      <c r="B5" s="36"/>
      <c r="C5" s="37"/>
      <c r="F5">
        <v>4</v>
      </c>
      <c r="G5">
        <v>36.248</v>
      </c>
      <c r="H5">
        <v>-42.01</v>
      </c>
    </row>
    <row r="6" spans="2:8" ht="12.75">
      <c r="B6" s="36" t="s">
        <v>68</v>
      </c>
      <c r="C6" s="37">
        <f>'依頼書'!F11</f>
        <v>0</v>
      </c>
      <c r="F6">
        <v>5</v>
      </c>
      <c r="G6">
        <v>36.865</v>
      </c>
      <c r="H6">
        <v>-42.804</v>
      </c>
    </row>
    <row r="7" spans="2:8" ht="12.75">
      <c r="B7" s="36"/>
      <c r="C7" s="37"/>
      <c r="F7">
        <v>6</v>
      </c>
      <c r="G7">
        <v>37.747</v>
      </c>
      <c r="H7">
        <v>-44.038</v>
      </c>
    </row>
    <row r="8" spans="2:8" ht="12.75">
      <c r="B8" s="36" t="s">
        <v>69</v>
      </c>
      <c r="C8" s="37" t="str">
        <f>'依頼書'!F18</f>
        <v>蓄尿</v>
      </c>
      <c r="F8">
        <v>7</v>
      </c>
      <c r="G8">
        <v>38.541</v>
      </c>
      <c r="H8">
        <v>-44.92</v>
      </c>
    </row>
    <row r="9" spans="2:8" ht="12.75">
      <c r="B9" s="36"/>
      <c r="C9" s="37"/>
      <c r="F9">
        <v>8</v>
      </c>
      <c r="G9">
        <v>39.247</v>
      </c>
      <c r="H9">
        <v>-45.714</v>
      </c>
    </row>
    <row r="10" spans="2:8" ht="12.75">
      <c r="B10" s="36" t="s">
        <v>70</v>
      </c>
      <c r="C10" s="37" t="str">
        <f>'依頼書'!F19</f>
        <v>部分尿</v>
      </c>
      <c r="F10">
        <v>9</v>
      </c>
      <c r="G10">
        <v>39.952</v>
      </c>
      <c r="H10">
        <v>-46.42</v>
      </c>
    </row>
    <row r="11" spans="2:8" ht="12.75">
      <c r="B11" s="36"/>
      <c r="C11" s="37"/>
      <c r="F11">
        <v>10</v>
      </c>
      <c r="G11">
        <v>40.569</v>
      </c>
      <c r="H11">
        <v>-47.39</v>
      </c>
    </row>
    <row r="12" spans="2:8" ht="12.75">
      <c r="B12" s="36"/>
      <c r="C12" s="37"/>
      <c r="F12">
        <v>11</v>
      </c>
      <c r="G12">
        <v>41.099</v>
      </c>
      <c r="H12">
        <v>-47.831</v>
      </c>
    </row>
    <row r="13" spans="2:8" ht="12.75">
      <c r="B13" s="36"/>
      <c r="C13" s="37"/>
      <c r="F13">
        <v>12</v>
      </c>
      <c r="G13">
        <v>41.804</v>
      </c>
      <c r="H13">
        <v>-48.536</v>
      </c>
    </row>
    <row r="14" spans="2:8" ht="12.75">
      <c r="B14" s="36" t="s">
        <v>71</v>
      </c>
      <c r="C14" s="38" t="e">
        <f>C8*C6/(C4*C10)*100</f>
        <v>#VALUE!</v>
      </c>
      <c r="F14">
        <v>13</v>
      </c>
      <c r="G14">
        <v>42.245</v>
      </c>
      <c r="H14">
        <v>-49.066</v>
      </c>
    </row>
    <row r="15" spans="2:8" ht="12.75">
      <c r="B15" s="36"/>
      <c r="C15" s="37"/>
      <c r="F15">
        <v>14</v>
      </c>
      <c r="G15">
        <v>42.598</v>
      </c>
      <c r="H15">
        <v>-49.683</v>
      </c>
    </row>
    <row r="16" spans="2:8" ht="13.5" thickBot="1">
      <c r="B16" s="39" t="s">
        <v>72</v>
      </c>
      <c r="C16" s="40" t="e">
        <f>(C29+95)*5/94</f>
        <v>#VALUE!</v>
      </c>
      <c r="F16">
        <v>15</v>
      </c>
      <c r="G16">
        <v>43.215</v>
      </c>
      <c r="H16">
        <v>-50.3</v>
      </c>
    </row>
    <row r="17" spans="6:8" ht="13.5" thickTop="1">
      <c r="F17">
        <v>16</v>
      </c>
      <c r="G17">
        <v>43.48</v>
      </c>
      <c r="H17">
        <v>-50.565</v>
      </c>
    </row>
    <row r="18" spans="6:8" ht="12.75">
      <c r="F18">
        <v>17</v>
      </c>
      <c r="G18">
        <v>43.833</v>
      </c>
      <c r="H18">
        <v>-51.094</v>
      </c>
    </row>
    <row r="19" spans="6:8" ht="12.75">
      <c r="F19">
        <v>18</v>
      </c>
      <c r="G19">
        <v>44.509</v>
      </c>
      <c r="H19">
        <v>-51.917</v>
      </c>
    </row>
    <row r="20" spans="6:8" ht="12.75">
      <c r="F20">
        <v>19</v>
      </c>
      <c r="G20">
        <v>44.626</v>
      </c>
      <c r="H20">
        <v>-52.152</v>
      </c>
    </row>
    <row r="21" spans="6:8" ht="12.75">
      <c r="F21">
        <v>20</v>
      </c>
      <c r="G21">
        <v>45.038</v>
      </c>
      <c r="H21">
        <v>-52.505</v>
      </c>
    </row>
    <row r="22" spans="2:8" ht="12.75">
      <c r="B22" t="s">
        <v>73</v>
      </c>
      <c r="C22">
        <v>0</v>
      </c>
      <c r="F22">
        <v>21</v>
      </c>
      <c r="G22">
        <v>45.156</v>
      </c>
      <c r="H22">
        <v>-52.682</v>
      </c>
    </row>
    <row r="23" spans="2:8" ht="12.75">
      <c r="B23" t="s">
        <v>74</v>
      </c>
      <c r="C23" s="41">
        <f>-95*C4/5</f>
        <v>0</v>
      </c>
      <c r="F23">
        <v>22</v>
      </c>
      <c r="G23">
        <v>45.391</v>
      </c>
      <c r="H23">
        <v>-52.917</v>
      </c>
    </row>
    <row r="24" spans="2:8" ht="12.75">
      <c r="B24" t="s">
        <v>75</v>
      </c>
      <c r="C24" s="42" t="e">
        <f>ROUND(C14,0)</f>
        <v>#VALUE!</v>
      </c>
      <c r="F24">
        <v>23</v>
      </c>
      <c r="G24">
        <v>45.567</v>
      </c>
      <c r="H24">
        <v>-53.152</v>
      </c>
    </row>
    <row r="25" spans="2:8" ht="12.75">
      <c r="B25" t="s">
        <v>76</v>
      </c>
      <c r="C25" s="42" t="e">
        <f>$C$24+1</f>
        <v>#VALUE!</v>
      </c>
      <c r="F25">
        <v>24</v>
      </c>
      <c r="G25">
        <v>45.92</v>
      </c>
      <c r="H25">
        <v>-53.505</v>
      </c>
    </row>
    <row r="26" spans="2:8" ht="12.75">
      <c r="B26" t="s">
        <v>77</v>
      </c>
      <c r="C26" s="43" t="e">
        <f ca="1">INDIRECT(ADDRESS($C$25,7))</f>
        <v>#VALUE!</v>
      </c>
      <c r="F26">
        <v>25</v>
      </c>
      <c r="G26">
        <v>46.214</v>
      </c>
      <c r="H26">
        <v>-53.799</v>
      </c>
    </row>
    <row r="27" spans="2:8" ht="12.75">
      <c r="B27" t="s">
        <v>78</v>
      </c>
      <c r="C27" s="41" t="e">
        <f ca="1">INDIRECT(ADDRESS(C25,8))</f>
        <v>#VALUE!</v>
      </c>
      <c r="F27">
        <v>26</v>
      </c>
      <c r="G27">
        <v>46.508</v>
      </c>
      <c r="H27">
        <v>-54.21</v>
      </c>
    </row>
    <row r="28" spans="2:8" ht="12.75">
      <c r="B28" t="s">
        <v>79</v>
      </c>
      <c r="C28" t="e">
        <f>(C27-C23)/C26</f>
        <v>#VALUE!</v>
      </c>
      <c r="F28">
        <v>27</v>
      </c>
      <c r="G28">
        <v>46.802</v>
      </c>
      <c r="H28">
        <v>-54.445</v>
      </c>
    </row>
    <row r="29" spans="2:8" ht="12.75">
      <c r="B29" t="s">
        <v>80</v>
      </c>
      <c r="C29" s="41" t="e">
        <f>C28*82+C23</f>
        <v>#VALUE!</v>
      </c>
      <c r="F29">
        <v>28</v>
      </c>
      <c r="G29">
        <v>47.037</v>
      </c>
      <c r="H29">
        <v>-54.857</v>
      </c>
    </row>
    <row r="30" spans="3:8" ht="12.75">
      <c r="C30" s="43"/>
      <c r="F30">
        <v>29</v>
      </c>
      <c r="G30">
        <v>47.331</v>
      </c>
      <c r="H30">
        <v>-55.269</v>
      </c>
    </row>
    <row r="31" spans="3:8" ht="12.75">
      <c r="C31" s="43"/>
      <c r="F31">
        <v>30</v>
      </c>
      <c r="G31">
        <v>47.684</v>
      </c>
      <c r="H31">
        <v>-55.563</v>
      </c>
    </row>
    <row r="32" spans="3:8" ht="12.75">
      <c r="C32" s="43"/>
      <c r="F32">
        <v>31</v>
      </c>
      <c r="G32">
        <v>47.86</v>
      </c>
      <c r="H32">
        <v>-55.739</v>
      </c>
    </row>
    <row r="33" spans="3:8" ht="12.75">
      <c r="C33" s="43"/>
      <c r="F33">
        <v>32</v>
      </c>
      <c r="G33">
        <v>48.154</v>
      </c>
      <c r="H33">
        <v>-56.033</v>
      </c>
    </row>
    <row r="34" spans="3:8" ht="12.75">
      <c r="C34" s="43"/>
      <c r="F34">
        <v>33</v>
      </c>
      <c r="G34">
        <v>48.448</v>
      </c>
      <c r="H34">
        <v>-56.503</v>
      </c>
    </row>
    <row r="35" spans="3:8" ht="12.75">
      <c r="C35" s="43"/>
      <c r="F35">
        <v>34</v>
      </c>
      <c r="G35">
        <v>48.683</v>
      </c>
      <c r="H35">
        <v>-56.915</v>
      </c>
    </row>
    <row r="36" spans="6:8" ht="12.75">
      <c r="F36">
        <v>35</v>
      </c>
      <c r="G36">
        <v>49.095</v>
      </c>
      <c r="H36">
        <v>-57.326</v>
      </c>
    </row>
    <row r="37" spans="6:8" ht="12.75">
      <c r="F37">
        <v>36</v>
      </c>
      <c r="G37">
        <v>49.33</v>
      </c>
      <c r="H37">
        <v>-57.503</v>
      </c>
    </row>
    <row r="38" spans="6:8" ht="12.75">
      <c r="F38">
        <v>37</v>
      </c>
      <c r="G38">
        <v>49.683</v>
      </c>
      <c r="H38">
        <v>-57.914</v>
      </c>
    </row>
    <row r="39" spans="6:8" ht="12.75">
      <c r="F39">
        <v>38</v>
      </c>
      <c r="G39">
        <v>49.977</v>
      </c>
      <c r="H39">
        <v>-58.267</v>
      </c>
    </row>
    <row r="40" spans="6:8" ht="12.75">
      <c r="F40">
        <v>39</v>
      </c>
      <c r="G40">
        <v>50.33</v>
      </c>
      <c r="H40">
        <v>-58.737</v>
      </c>
    </row>
    <row r="41" spans="6:8" ht="12.75">
      <c r="F41">
        <v>40</v>
      </c>
      <c r="G41">
        <v>50.682</v>
      </c>
      <c r="H41">
        <v>-58.973</v>
      </c>
    </row>
    <row r="42" spans="6:8" ht="12.75">
      <c r="F42">
        <v>41</v>
      </c>
      <c r="G42">
        <v>50.859</v>
      </c>
      <c r="H42">
        <v>-59.384</v>
      </c>
    </row>
    <row r="43" spans="6:8" ht="12.75">
      <c r="F43">
        <v>42</v>
      </c>
      <c r="G43">
        <v>51.153</v>
      </c>
      <c r="H43">
        <v>-59.619</v>
      </c>
    </row>
    <row r="44" spans="6:8" ht="12.75">
      <c r="F44">
        <v>43</v>
      </c>
      <c r="G44">
        <v>51.506</v>
      </c>
      <c r="H44">
        <v>-60.031</v>
      </c>
    </row>
    <row r="45" spans="6:8" ht="12.75">
      <c r="F45">
        <v>44</v>
      </c>
      <c r="G45">
        <v>51.917</v>
      </c>
      <c r="H45">
        <v>-60.501</v>
      </c>
    </row>
    <row r="46" spans="6:8" ht="12.75">
      <c r="F46">
        <v>45</v>
      </c>
      <c r="G46">
        <v>52.329</v>
      </c>
      <c r="H46">
        <v>-61.031</v>
      </c>
    </row>
    <row r="47" spans="6:8" ht="12.75">
      <c r="F47">
        <v>46</v>
      </c>
      <c r="G47">
        <v>52.564</v>
      </c>
      <c r="H47">
        <v>-61.325</v>
      </c>
    </row>
    <row r="48" spans="6:8" ht="12.75">
      <c r="F48">
        <v>47</v>
      </c>
      <c r="G48">
        <v>52.858</v>
      </c>
      <c r="H48">
        <v>-61.736</v>
      </c>
    </row>
    <row r="49" spans="6:8" ht="12.75">
      <c r="F49">
        <v>48</v>
      </c>
      <c r="G49">
        <v>53.269</v>
      </c>
      <c r="H49">
        <v>-62.148</v>
      </c>
    </row>
    <row r="50" spans="6:8" ht="12.75">
      <c r="F50">
        <v>49</v>
      </c>
      <c r="G50">
        <v>53.505</v>
      </c>
      <c r="H50">
        <v>-62.559</v>
      </c>
    </row>
    <row r="51" spans="6:8" ht="12.75">
      <c r="F51">
        <v>50</v>
      </c>
      <c r="G51">
        <v>53.916</v>
      </c>
      <c r="H51">
        <v>-63.03</v>
      </c>
    </row>
    <row r="52" spans="6:8" ht="12.75">
      <c r="F52">
        <v>51</v>
      </c>
      <c r="G52">
        <v>54.269</v>
      </c>
      <c r="H52">
        <v>-63.441</v>
      </c>
    </row>
    <row r="53" spans="6:8" ht="12.75">
      <c r="F53">
        <v>52</v>
      </c>
      <c r="G53">
        <v>54.739</v>
      </c>
      <c r="H53">
        <v>-63.853</v>
      </c>
    </row>
    <row r="54" spans="6:8" ht="12.75">
      <c r="F54">
        <v>53</v>
      </c>
      <c r="G54">
        <v>54.975</v>
      </c>
      <c r="H54">
        <v>-64.382</v>
      </c>
    </row>
    <row r="55" spans="6:8" ht="12.75">
      <c r="F55">
        <v>54</v>
      </c>
      <c r="G55">
        <v>55.386</v>
      </c>
      <c r="H55">
        <v>-64.852</v>
      </c>
    </row>
    <row r="56" spans="6:8" ht="12.75">
      <c r="F56">
        <v>55</v>
      </c>
      <c r="G56">
        <v>55.739</v>
      </c>
      <c r="H56">
        <v>-65.323</v>
      </c>
    </row>
    <row r="57" spans="6:8" ht="12.75">
      <c r="F57">
        <v>56</v>
      </c>
      <c r="G57">
        <v>56.268</v>
      </c>
      <c r="H57">
        <v>-65.734</v>
      </c>
    </row>
    <row r="58" spans="6:8" ht="12.75">
      <c r="F58">
        <v>57</v>
      </c>
      <c r="G58">
        <v>56.68</v>
      </c>
      <c r="H58">
        <v>-66.028</v>
      </c>
    </row>
    <row r="59" spans="6:8" ht="12.75">
      <c r="F59">
        <v>58</v>
      </c>
      <c r="G59">
        <v>57.033</v>
      </c>
      <c r="H59">
        <v>-66.616</v>
      </c>
    </row>
    <row r="60" spans="6:8" ht="12.75">
      <c r="F60">
        <v>59</v>
      </c>
      <c r="G60">
        <v>57.444</v>
      </c>
      <c r="H60">
        <v>-67.087</v>
      </c>
    </row>
    <row r="61" spans="6:8" ht="12.75">
      <c r="F61">
        <v>60</v>
      </c>
      <c r="G61">
        <v>57.856</v>
      </c>
      <c r="H61">
        <v>-67.675</v>
      </c>
    </row>
    <row r="62" spans="6:8" ht="12.75">
      <c r="F62">
        <v>61</v>
      </c>
      <c r="G62">
        <v>58.267</v>
      </c>
      <c r="H62">
        <v>-68.027</v>
      </c>
    </row>
    <row r="63" spans="6:8" ht="12.75">
      <c r="F63">
        <v>62</v>
      </c>
      <c r="G63">
        <v>58.679</v>
      </c>
      <c r="H63">
        <v>-68.615</v>
      </c>
    </row>
    <row r="64" spans="6:8" ht="12.75">
      <c r="F64">
        <v>63</v>
      </c>
      <c r="G64">
        <v>59.149</v>
      </c>
      <c r="H64">
        <v>-69.086</v>
      </c>
    </row>
    <row r="65" spans="6:8" ht="12.75">
      <c r="F65">
        <v>64</v>
      </c>
      <c r="G65">
        <v>59.561</v>
      </c>
      <c r="H65">
        <v>-69.556</v>
      </c>
    </row>
    <row r="66" spans="6:8" ht="12.75">
      <c r="F66">
        <v>65</v>
      </c>
      <c r="G66">
        <v>59.913</v>
      </c>
      <c r="H66">
        <v>-70.026</v>
      </c>
    </row>
    <row r="67" spans="6:8" ht="12.75">
      <c r="F67">
        <v>66</v>
      </c>
      <c r="G67">
        <v>60.501</v>
      </c>
      <c r="H67">
        <v>-70.673</v>
      </c>
    </row>
    <row r="68" spans="6:8" ht="12.75">
      <c r="F68">
        <v>67</v>
      </c>
      <c r="G68">
        <v>60.972</v>
      </c>
      <c r="H68">
        <v>-71.144</v>
      </c>
    </row>
    <row r="69" spans="6:8" ht="12.75">
      <c r="F69">
        <v>68</v>
      </c>
      <c r="G69">
        <v>61.383</v>
      </c>
      <c r="H69">
        <v>-71.908</v>
      </c>
    </row>
    <row r="70" spans="6:8" ht="12.75">
      <c r="F70">
        <v>69</v>
      </c>
      <c r="G70">
        <v>61.854</v>
      </c>
      <c r="H70">
        <v>-72.378</v>
      </c>
    </row>
    <row r="71" spans="6:8" ht="12.75">
      <c r="F71">
        <v>70</v>
      </c>
      <c r="G71">
        <v>62.324</v>
      </c>
      <c r="H71">
        <v>-72.849</v>
      </c>
    </row>
    <row r="72" spans="6:8" ht="12.75">
      <c r="F72">
        <v>71</v>
      </c>
      <c r="G72">
        <v>62.736</v>
      </c>
      <c r="H72">
        <v>-73.495</v>
      </c>
    </row>
    <row r="73" spans="6:8" ht="12.75">
      <c r="F73">
        <v>72</v>
      </c>
      <c r="G73">
        <v>63.324</v>
      </c>
      <c r="H73">
        <v>-74.025</v>
      </c>
    </row>
    <row r="74" spans="6:8" ht="12.75">
      <c r="F74">
        <v>73</v>
      </c>
      <c r="G74">
        <v>63.853</v>
      </c>
      <c r="H74">
        <v>-74.73</v>
      </c>
    </row>
    <row r="75" spans="6:8" ht="12.75">
      <c r="F75">
        <v>74</v>
      </c>
      <c r="G75">
        <v>64.264</v>
      </c>
      <c r="H75">
        <v>-75.201</v>
      </c>
    </row>
    <row r="76" spans="6:8" ht="12.75">
      <c r="F76">
        <v>75</v>
      </c>
      <c r="G76">
        <v>64.852</v>
      </c>
      <c r="H76">
        <v>-75.788</v>
      </c>
    </row>
    <row r="77" spans="6:8" ht="12.75">
      <c r="F77">
        <v>76</v>
      </c>
      <c r="G77">
        <v>65.44</v>
      </c>
      <c r="H77">
        <v>-76.494</v>
      </c>
    </row>
    <row r="78" spans="6:8" ht="12.75">
      <c r="F78">
        <v>77</v>
      </c>
      <c r="G78">
        <v>66.028</v>
      </c>
      <c r="H78">
        <v>-77.082</v>
      </c>
    </row>
    <row r="79" spans="6:8" ht="12.75">
      <c r="F79">
        <v>78</v>
      </c>
      <c r="G79">
        <v>66.558</v>
      </c>
      <c r="H79">
        <v>-77.788</v>
      </c>
    </row>
    <row r="80" spans="6:8" ht="12.75">
      <c r="F80">
        <v>79</v>
      </c>
      <c r="G80">
        <v>67.145</v>
      </c>
      <c r="H80">
        <v>-78.434</v>
      </c>
    </row>
    <row r="81" spans="6:8" ht="12.75">
      <c r="F81">
        <v>80</v>
      </c>
      <c r="G81">
        <v>67.616</v>
      </c>
      <c r="H81">
        <v>-79.14</v>
      </c>
    </row>
    <row r="82" spans="6:8" ht="12.75">
      <c r="F82">
        <v>81</v>
      </c>
      <c r="G82">
        <v>68.145</v>
      </c>
      <c r="H82">
        <v>-79.669</v>
      </c>
    </row>
    <row r="83" spans="6:8" ht="12.75">
      <c r="F83">
        <v>82</v>
      </c>
      <c r="G83">
        <v>68.792</v>
      </c>
      <c r="H83">
        <v>-80.434</v>
      </c>
    </row>
    <row r="84" spans="6:8" ht="12.75">
      <c r="F84">
        <v>83</v>
      </c>
      <c r="G84">
        <v>69.438</v>
      </c>
      <c r="H84">
        <v>-80.963</v>
      </c>
    </row>
    <row r="85" spans="6:8" ht="12.75">
      <c r="F85">
        <v>84</v>
      </c>
      <c r="G85">
        <v>69.968</v>
      </c>
      <c r="H85">
        <v>-81.845</v>
      </c>
    </row>
    <row r="86" spans="6:8" ht="12.75">
      <c r="F86">
        <v>85</v>
      </c>
      <c r="G86">
        <v>70.497</v>
      </c>
      <c r="H86">
        <v>-82.55</v>
      </c>
    </row>
    <row r="87" spans="6:8" ht="12.75">
      <c r="F87">
        <v>86</v>
      </c>
      <c r="G87">
        <v>71.144</v>
      </c>
      <c r="H87">
        <v>-83.138</v>
      </c>
    </row>
    <row r="88" spans="6:8" ht="12.75">
      <c r="F88">
        <v>87</v>
      </c>
      <c r="G88">
        <v>71.849</v>
      </c>
      <c r="H88">
        <v>-84.079</v>
      </c>
    </row>
    <row r="89" spans="6:8" ht="12.75">
      <c r="F89">
        <v>88</v>
      </c>
      <c r="G89">
        <v>72.555</v>
      </c>
      <c r="H89">
        <v>-84.843</v>
      </c>
    </row>
    <row r="90" spans="6:8" ht="12.75">
      <c r="F90">
        <v>89</v>
      </c>
      <c r="G90">
        <v>73.26</v>
      </c>
      <c r="H90">
        <v>-85.607</v>
      </c>
    </row>
    <row r="91" spans="6:8" ht="12.75">
      <c r="F91">
        <v>90</v>
      </c>
      <c r="G91">
        <v>73.731</v>
      </c>
      <c r="H91">
        <v>-86.254</v>
      </c>
    </row>
    <row r="92" spans="6:8" ht="12.75">
      <c r="F92">
        <v>91</v>
      </c>
      <c r="G92">
        <v>74.671</v>
      </c>
      <c r="H92">
        <v>-87.313</v>
      </c>
    </row>
    <row r="93" spans="6:8" ht="12.75">
      <c r="F93">
        <v>92</v>
      </c>
      <c r="G93">
        <v>75.142</v>
      </c>
      <c r="H93">
        <v>-87.959</v>
      </c>
    </row>
    <row r="94" spans="6:8" ht="12.75">
      <c r="F94">
        <v>93</v>
      </c>
      <c r="G94">
        <v>75.906</v>
      </c>
      <c r="H94">
        <v>-88.841</v>
      </c>
    </row>
    <row r="95" spans="6:8" ht="12.75">
      <c r="F95">
        <v>94</v>
      </c>
      <c r="G95">
        <v>76.729</v>
      </c>
      <c r="H95">
        <v>-89.723</v>
      </c>
    </row>
    <row r="96" spans="6:8" ht="12.75">
      <c r="F96">
        <v>95</v>
      </c>
      <c r="G96">
        <v>77.376</v>
      </c>
      <c r="H96">
        <v>-90.546</v>
      </c>
    </row>
    <row r="97" spans="6:8" ht="12.75">
      <c r="F97">
        <v>96</v>
      </c>
      <c r="G97">
        <v>78.14</v>
      </c>
      <c r="H97">
        <v>-91.37</v>
      </c>
    </row>
    <row r="98" spans="6:8" ht="12.75">
      <c r="F98">
        <v>97</v>
      </c>
      <c r="G98">
        <v>78.963</v>
      </c>
      <c r="H98">
        <v>-92.252</v>
      </c>
    </row>
    <row r="99" spans="6:8" ht="12.75">
      <c r="F99">
        <v>98</v>
      </c>
      <c r="G99">
        <v>79.728</v>
      </c>
      <c r="H99">
        <v>-93.192</v>
      </c>
    </row>
    <row r="100" spans="6:8" ht="12.75">
      <c r="F100">
        <v>99</v>
      </c>
      <c r="G100">
        <v>80.433</v>
      </c>
      <c r="H100">
        <v>-93.957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Seiji Fukumoto</dc:creator>
  <cp:keywords/>
  <dc:description/>
  <cp:lastModifiedBy>伊東伸朗</cp:lastModifiedBy>
  <cp:lastPrinted>2007-06-19T13:39:35Z</cp:lastPrinted>
  <dcterms:created xsi:type="dcterms:W3CDTF">2006-01-18T07:26:00Z</dcterms:created>
  <dcterms:modified xsi:type="dcterms:W3CDTF">2019-06-28T05:09:42Z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