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kanuser3\Google ドライブ\MI_Data\Data22\HP22\"/>
    </mc:Choice>
  </mc:AlternateContent>
  <bookViews>
    <workbookView xWindow="0" yWindow="0" windowWidth="17220" windowHeight="10785"/>
  </bookViews>
  <sheets>
    <sheet name="omcrn2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" l="1"/>
  <c r="I9" i="8"/>
  <c r="I6" i="8"/>
  <c r="I10" i="8"/>
  <c r="I11" i="8"/>
  <c r="I7" i="8"/>
  <c r="I8" i="8"/>
  <c r="I12" i="8"/>
  <c r="I13" i="8"/>
  <c r="I14" i="8"/>
  <c r="I15" i="8"/>
  <c r="I16" i="8"/>
  <c r="I17" i="8"/>
  <c r="I18" i="8"/>
  <c r="I19" i="8"/>
  <c r="I4" i="8"/>
  <c r="L8" i="8" l="1"/>
  <c r="Q8" i="8" s="1"/>
  <c r="O8" i="8"/>
  <c r="U8" i="8" s="1"/>
  <c r="R8" i="8"/>
  <c r="T8" i="8"/>
  <c r="V8" i="8"/>
  <c r="L17" i="8"/>
  <c r="O17" i="8"/>
  <c r="U17" i="8" s="1"/>
  <c r="R17" i="8"/>
  <c r="T17" i="8"/>
  <c r="V17" i="8"/>
  <c r="V4" i="8"/>
  <c r="T4" i="8"/>
  <c r="R4" i="8"/>
  <c r="O4" i="8"/>
  <c r="U4" i="8" s="1"/>
  <c r="L4" i="8"/>
  <c r="Q4" i="8" s="1"/>
  <c r="O12" i="8"/>
  <c r="T12" i="8"/>
  <c r="V12" i="8"/>
  <c r="L12" i="8"/>
  <c r="Q12" i="8" s="1"/>
  <c r="R12" i="8"/>
  <c r="L11" i="8"/>
  <c r="O11" i="8"/>
  <c r="U11" i="8" s="1"/>
  <c r="R11" i="8"/>
  <c r="T11" i="8"/>
  <c r="V11" i="8"/>
  <c r="S8" i="8" l="1"/>
  <c r="P8" i="8"/>
  <c r="W8" i="8"/>
  <c r="W17" i="8"/>
  <c r="P17" i="8"/>
  <c r="Q17" i="8"/>
  <c r="S17" i="8" s="1"/>
  <c r="S12" i="8"/>
  <c r="S4" i="8"/>
  <c r="W4" i="8"/>
  <c r="P4" i="8"/>
  <c r="W11" i="8"/>
  <c r="P11" i="8"/>
  <c r="P12" i="8"/>
  <c r="U12" i="8"/>
  <c r="Q11" i="8"/>
  <c r="S11" i="8" s="1"/>
  <c r="V15" i="8"/>
  <c r="T15" i="8"/>
  <c r="R15" i="8"/>
  <c r="O15" i="8"/>
  <c r="U15" i="8" s="1"/>
  <c r="L15" i="8"/>
  <c r="Q15" i="8" s="1"/>
  <c r="V9" i="8"/>
  <c r="T9" i="8"/>
  <c r="R9" i="8"/>
  <c r="O9" i="8"/>
  <c r="U9" i="8" s="1"/>
  <c r="L9" i="8"/>
  <c r="Q9" i="8" s="1"/>
  <c r="V10" i="8"/>
  <c r="T10" i="8"/>
  <c r="R10" i="8"/>
  <c r="O10" i="8"/>
  <c r="U10" i="8" s="1"/>
  <c r="L10" i="8"/>
  <c r="Q10" i="8" s="1"/>
  <c r="V7" i="8"/>
  <c r="T7" i="8"/>
  <c r="R7" i="8"/>
  <c r="O7" i="8"/>
  <c r="U7" i="8" s="1"/>
  <c r="L7" i="8"/>
  <c r="Q7" i="8" s="1"/>
  <c r="V14" i="8"/>
  <c r="T14" i="8"/>
  <c r="R14" i="8"/>
  <c r="O14" i="8"/>
  <c r="U14" i="8" s="1"/>
  <c r="L14" i="8"/>
  <c r="Q14" i="8" s="1"/>
  <c r="V16" i="8"/>
  <c r="T16" i="8"/>
  <c r="R16" i="8"/>
  <c r="O16" i="8"/>
  <c r="U16" i="8" s="1"/>
  <c r="L16" i="8"/>
  <c r="Q16" i="8" s="1"/>
  <c r="V19" i="8"/>
  <c r="T19" i="8"/>
  <c r="R19" i="8"/>
  <c r="O19" i="8"/>
  <c r="U19" i="8" s="1"/>
  <c r="L19" i="8"/>
  <c r="Q19" i="8" s="1"/>
  <c r="V13" i="8"/>
  <c r="T13" i="8"/>
  <c r="R13" i="8"/>
  <c r="O13" i="8"/>
  <c r="U13" i="8" s="1"/>
  <c r="L13" i="8"/>
  <c r="Q13" i="8" s="1"/>
  <c r="V18" i="8"/>
  <c r="T18" i="8"/>
  <c r="R18" i="8"/>
  <c r="O18" i="8"/>
  <c r="U18" i="8" s="1"/>
  <c r="L18" i="8"/>
  <c r="Q18" i="8" s="1"/>
  <c r="V5" i="8"/>
  <c r="T5" i="8"/>
  <c r="R5" i="8"/>
  <c r="O5" i="8"/>
  <c r="U5" i="8" s="1"/>
  <c r="L5" i="8"/>
  <c r="Q5" i="8" s="1"/>
  <c r="V6" i="8"/>
  <c r="T6" i="8"/>
  <c r="R6" i="8"/>
  <c r="O6" i="8"/>
  <c r="U6" i="8" s="1"/>
  <c r="L6" i="8"/>
  <c r="Q6" i="8" s="1"/>
  <c r="S5" i="8" l="1"/>
  <c r="S18" i="8"/>
  <c r="S7" i="8"/>
  <c r="W12" i="8"/>
  <c r="W15" i="8"/>
  <c r="W6" i="8"/>
  <c r="W19" i="8"/>
  <c r="W14" i="8"/>
  <c r="S10" i="8"/>
  <c r="W5" i="8"/>
  <c r="W18" i="8"/>
  <c r="W7" i="8"/>
  <c r="P5" i="8"/>
  <c r="S13" i="8"/>
  <c r="S16" i="8"/>
  <c r="W10" i="8"/>
  <c r="S9" i="8"/>
  <c r="S6" i="8"/>
  <c r="P19" i="8"/>
  <c r="W16" i="8"/>
  <c r="S14" i="8"/>
  <c r="P15" i="8"/>
  <c r="P10" i="8"/>
  <c r="W13" i="8"/>
  <c r="S19" i="8"/>
  <c r="P14" i="8"/>
  <c r="W9" i="8"/>
  <c r="S15" i="8"/>
  <c r="P18" i="8"/>
  <c r="P13" i="8"/>
  <c r="P16" i="8"/>
  <c r="P7" i="8"/>
  <c r="P9" i="8"/>
  <c r="P6" i="8"/>
</calcChain>
</file>

<file path=xl/sharedStrings.xml><?xml version="1.0" encoding="utf-8"?>
<sst xmlns="http://schemas.openxmlformats.org/spreadsheetml/2006/main" count="44" uniqueCount="44">
  <si>
    <t>日本</t>
  </si>
  <si>
    <t>デンマーク</t>
  </si>
  <si>
    <t>イスラエル</t>
  </si>
  <si>
    <t>ο死亡
/100万</t>
  </si>
  <si>
    <t>英国</t>
  </si>
  <si>
    <t>ナイジェリア</t>
  </si>
  <si>
    <t>韓国</t>
  </si>
  <si>
    <t>国名</t>
  </si>
  <si>
    <t>オーストラリア</t>
  </si>
  <si>
    <t>フィンランド</t>
  </si>
  <si>
    <t>ノルウェー</t>
  </si>
  <si>
    <t>2回
接種率</t>
  </si>
  <si>
    <t>合衆国</t>
  </si>
  <si>
    <t>カナダ</t>
  </si>
  <si>
    <t>イタリア</t>
  </si>
  <si>
    <t>ο発生日</t>
  </si>
  <si>
    <t>ο陽性</t>
  </si>
  <si>
    <t>ο死亡/
ο陽性</t>
  </si>
  <si>
    <t>全陽性
/100万</t>
  </si>
  <si>
    <t>全陽性</t>
  </si>
  <si>
    <t>ο前陽性</t>
  </si>
  <si>
    <t>ο前死亡</t>
  </si>
  <si>
    <t>全死亡</t>
  </si>
  <si>
    <t>ο陽性/
全陽性</t>
  </si>
  <si>
    <t>ο/全
死亡比</t>
  </si>
  <si>
    <t>追加
接種率
22/2/11</t>
  </si>
  <si>
    <t>追加
接種率
21/11/7</t>
  </si>
  <si>
    <t>ο死亡 *1</t>
  </si>
  <si>
    <t>ο陽性
/100万*2</t>
  </si>
  <si>
    <t>全死亡
/100万*2</t>
  </si>
  <si>
    <t>フランス</t>
  </si>
  <si>
    <t>ドイツ</t>
  </si>
  <si>
    <t>台湾</t>
  </si>
  <si>
    <t>ο前死亡
/100万*2</t>
  </si>
  <si>
    <t>接種率上昇</t>
  </si>
  <si>
    <t>Group</t>
  </si>
  <si>
    <t>A</t>
  </si>
  <si>
    <t>B</t>
  </si>
  <si>
    <t>C</t>
  </si>
  <si>
    <t>D</t>
  </si>
  <si>
    <t>ニュージーランド*3</t>
  </si>
  <si>
    <t>オミクロン流行期間（ο*1）、新型コロナ流行期間（全）における各国の死亡数と関連指標（データ取得は　2022/2/13-15）</t>
  </si>
  <si>
    <t>人口*4/
100万</t>
  </si>
  <si>
    <t>*1．「ο」はオミクロンの意。「ο死亡」はオミクロン流行中の死亡数。データ取得日までの全期間通算死亡数から、流行の起点と定めたオミクロン第一例発生日前までの累積死亡数＝「ο前死亡」を差し引いたもの。　
*2．/100万は各国人口100万あたり。
*3．ニュージーランドにおけるオミクロン第一例は2021年12月15日だが、既にその前の遅発性デルタ（？）の段階11月5日からで死者の急激な増加が始まっているので、2021年11月4日を起点として陽性者数、死者数を算定した。その他の国では、全てオミクロン第一例発生日を流行の起点とした。
*4．人口はGlobal note (https://www.globalnote.jp/post-13021.html)より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</si>
</sst>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7" formatCode="0.0"/>
  </numFmts>
  <fonts count="10">
    <font>
      <sz val="11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28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family val="2"/>
      <charset val="128"/>
      <scheme val="minor"/>
    </font>
    <font>
      <sz val="11"/>
      <color theme="4" tint="-0.249977111117893"/>
      <name val="Calibri"/>
      <family val="2"/>
      <charset val="128"/>
      <scheme val="minor"/>
    </font>
    <font>
      <sz val="12"/>
      <color theme="4" tint="-0.249977111117893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/>
    <xf numFmtId="0" fontId="0" fillId="0" borderId="0" xfId="0" applyFont="1" applyBorder="1"/>
    <xf numFmtId="9" fontId="1" fillId="0" borderId="0" xfId="0" applyNumberFormat="1" applyFont="1" applyBorder="1"/>
    <xf numFmtId="10" fontId="1" fillId="0" borderId="0" xfId="0" applyNumberFormat="1" applyFont="1" applyBorder="1"/>
    <xf numFmtId="9" fontId="1" fillId="0" borderId="3" xfId="0" applyNumberFormat="1" applyFont="1" applyBorder="1"/>
    <xf numFmtId="0" fontId="0" fillId="0" borderId="2" xfId="0" applyFont="1" applyBorder="1" applyAlignment="1">
      <alignment horizontal="center" vertical="center" wrapText="1"/>
    </xf>
    <xf numFmtId="1" fontId="1" fillId="0" borderId="0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ont="1" applyFill="1" applyBorder="1"/>
    <xf numFmtId="164" fontId="1" fillId="0" borderId="0" xfId="0" applyNumberFormat="1" applyFont="1" applyBorder="1"/>
    <xf numFmtId="1" fontId="0" fillId="0" borderId="0" xfId="0" applyNumberFormat="1" applyFont="1" applyBorder="1"/>
    <xf numFmtId="1" fontId="0" fillId="0" borderId="0" xfId="0" applyNumberFormat="1" applyFont="1" applyFill="1" applyBorder="1"/>
    <xf numFmtId="9" fontId="0" fillId="0" borderId="0" xfId="0" applyNumberFormat="1" applyFont="1" applyBorder="1"/>
    <xf numFmtId="9" fontId="0" fillId="0" borderId="0" xfId="0" applyNumberFormat="1" applyFont="1" applyFill="1" applyBorder="1"/>
    <xf numFmtId="14" fontId="0" fillId="0" borderId="0" xfId="0" applyNumberFormat="1" applyFont="1" applyBorder="1"/>
    <xf numFmtId="14" fontId="0" fillId="0" borderId="0" xfId="0" applyNumberFormat="1" applyFont="1" applyFill="1" applyBorder="1"/>
    <xf numFmtId="0" fontId="0" fillId="0" borderId="0" xfId="0" applyFont="1" applyAlignment="1">
      <alignment wrapText="1"/>
    </xf>
    <xf numFmtId="1" fontId="0" fillId="0" borderId="3" xfId="0" applyNumberFormat="1" applyFont="1" applyFill="1" applyBorder="1"/>
    <xf numFmtId="14" fontId="0" fillId="0" borderId="3" xfId="0" applyNumberFormat="1" applyFont="1" applyFill="1" applyBorder="1"/>
    <xf numFmtId="9" fontId="0" fillId="0" borderId="3" xfId="0" applyNumberFormat="1" applyFont="1" applyFill="1" applyBorder="1"/>
    <xf numFmtId="164" fontId="1" fillId="0" borderId="0" xfId="0" applyNumberFormat="1" applyFont="1" applyFill="1" applyBorder="1"/>
    <xf numFmtId="9" fontId="1" fillId="0" borderId="0" xfId="0" applyNumberFormat="1" applyFont="1" applyFill="1" applyBorder="1"/>
    <xf numFmtId="1" fontId="1" fillId="0" borderId="0" xfId="0" applyNumberFormat="1" applyFont="1" applyFill="1" applyBorder="1"/>
    <xf numFmtId="10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 vertical="top"/>
    </xf>
    <xf numFmtId="0" fontId="0" fillId="0" borderId="3" xfId="0" applyFont="1" applyFill="1" applyBorder="1"/>
    <xf numFmtId="164" fontId="1" fillId="0" borderId="3" xfId="0" applyNumberFormat="1" applyFont="1" applyFill="1" applyBorder="1"/>
    <xf numFmtId="9" fontId="1" fillId="0" borderId="3" xfId="0" applyNumberFormat="1" applyFont="1" applyFill="1" applyBorder="1"/>
    <xf numFmtId="1" fontId="1" fillId="0" borderId="3" xfId="0" applyNumberFormat="1" applyFont="1" applyFill="1" applyBorder="1"/>
    <xf numFmtId="10" fontId="1" fillId="0" borderId="3" xfId="0" applyNumberFormat="1" applyFont="1" applyFill="1" applyBorder="1"/>
    <xf numFmtId="0" fontId="0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5" xfId="0" applyFont="1" applyBorder="1"/>
    <xf numFmtId="1" fontId="0" fillId="0" borderId="5" xfId="0" applyNumberFormat="1" applyFont="1" applyBorder="1"/>
    <xf numFmtId="9" fontId="0" fillId="0" borderId="5" xfId="0" applyNumberFormat="1" applyFont="1" applyBorder="1"/>
    <xf numFmtId="164" fontId="1" fillId="0" borderId="5" xfId="0" applyNumberFormat="1" applyFont="1" applyBorder="1"/>
    <xf numFmtId="14" fontId="0" fillId="0" borderId="5" xfId="0" applyNumberFormat="1" applyFont="1" applyBorder="1"/>
    <xf numFmtId="9" fontId="1" fillId="0" borderId="5" xfId="0" applyNumberFormat="1" applyFont="1" applyBorder="1"/>
    <xf numFmtId="1" fontId="1" fillId="0" borderId="5" xfId="0" applyNumberFormat="1" applyFont="1" applyBorder="1"/>
    <xf numFmtId="10" fontId="1" fillId="0" borderId="5" xfId="0" applyNumberFormat="1" applyFont="1" applyBorder="1"/>
    <xf numFmtId="0" fontId="0" fillId="0" borderId="5" xfId="0" applyFont="1" applyFill="1" applyBorder="1"/>
    <xf numFmtId="1" fontId="0" fillId="0" borderId="5" xfId="0" applyNumberFormat="1" applyFont="1" applyFill="1" applyBorder="1"/>
    <xf numFmtId="9" fontId="0" fillId="0" borderId="5" xfId="0" applyNumberFormat="1" applyFont="1" applyFill="1" applyBorder="1"/>
    <xf numFmtId="14" fontId="0" fillId="0" borderId="5" xfId="0" applyNumberFormat="1" applyFont="1" applyFill="1" applyBorder="1"/>
    <xf numFmtId="164" fontId="1" fillId="0" borderId="5" xfId="0" applyNumberFormat="1" applyFont="1" applyFill="1" applyBorder="1"/>
    <xf numFmtId="9" fontId="1" fillId="0" borderId="5" xfId="0" applyNumberFormat="1" applyFont="1" applyFill="1" applyBorder="1"/>
    <xf numFmtId="1" fontId="1" fillId="0" borderId="5" xfId="0" applyNumberFormat="1" applyFont="1" applyFill="1" applyBorder="1"/>
    <xf numFmtId="10" fontId="1" fillId="0" borderId="5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9" fontId="6" fillId="0" borderId="0" xfId="0" applyNumberFormat="1" applyFont="1" applyBorder="1"/>
    <xf numFmtId="9" fontId="6" fillId="0" borderId="5" xfId="0" applyNumberFormat="1" applyFont="1" applyBorder="1"/>
    <xf numFmtId="9" fontId="6" fillId="0" borderId="0" xfId="0" applyNumberFormat="1" applyFont="1" applyFill="1" applyBorder="1"/>
    <xf numFmtId="9" fontId="6" fillId="0" borderId="5" xfId="0" applyNumberFormat="1" applyFont="1" applyFill="1" applyBorder="1"/>
    <xf numFmtId="9" fontId="6" fillId="0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9" fillId="0" borderId="0" xfId="0" applyNumberFormat="1" applyFont="1" applyBorder="1"/>
    <xf numFmtId="167" fontId="9" fillId="0" borderId="0" xfId="0" applyNumberFormat="1" applyFont="1" applyBorder="1"/>
    <xf numFmtId="1" fontId="9" fillId="0" borderId="5" xfId="0" applyNumberFormat="1" applyFont="1" applyBorder="1"/>
    <xf numFmtId="1" fontId="9" fillId="0" borderId="0" xfId="0" applyNumberFormat="1" applyFont="1" applyFill="1" applyBorder="1"/>
    <xf numFmtId="1" fontId="9" fillId="0" borderId="5" xfId="0" applyNumberFormat="1" applyFont="1" applyFill="1" applyBorder="1"/>
    <xf numFmtId="1" fontId="9" fillId="0" borderId="3" xfId="0" applyNumberFormat="1" applyFont="1" applyFill="1" applyBorder="1"/>
    <xf numFmtId="0" fontId="0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2"/>
  <sheetViews>
    <sheetView tabSelected="1" workbookViewId="0">
      <selection activeCell="B20" sqref="B20:W20"/>
    </sheetView>
  </sheetViews>
  <sheetFormatPr defaultRowHeight="15"/>
  <cols>
    <col min="1" max="1" width="9.5703125" style="1" customWidth="1"/>
    <col min="2" max="2" width="6.42578125" style="1" bestFit="1" customWidth="1"/>
    <col min="3" max="3" width="21.28515625" style="1" customWidth="1"/>
    <col min="4" max="4" width="10.7109375" style="1" customWidth="1"/>
    <col min="5" max="5" width="9.140625" style="1"/>
    <col min="6" max="6" width="7.85546875" style="1" bestFit="1" customWidth="1"/>
    <col min="7" max="7" width="10.7109375" style="1" customWidth="1"/>
    <col min="8" max="8" width="7.85546875" style="1" bestFit="1" customWidth="1"/>
    <col min="9" max="9" width="7.85546875" style="1" customWidth="1"/>
    <col min="10" max="10" width="10.140625" style="1" customWidth="1"/>
    <col min="11" max="11" width="10.7109375" style="1" customWidth="1"/>
    <col min="12" max="12" width="10.5703125" style="1" customWidth="1"/>
    <col min="13" max="20" width="9.140625" style="1" customWidth="1"/>
    <col min="21" max="22" width="9.140625" style="1"/>
    <col min="23" max="23" width="7.85546875" style="1" bestFit="1" customWidth="1"/>
    <col min="24" max="16384" width="9.140625" style="1"/>
  </cols>
  <sheetData>
    <row r="2" spans="2:23" ht="34.5" customHeight="1" thickBot="1">
      <c r="B2" s="70" t="s">
        <v>41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2:23" ht="45">
      <c r="B3" s="56" t="s">
        <v>35</v>
      </c>
      <c r="C3" s="32" t="s">
        <v>7</v>
      </c>
      <c r="D3" s="6" t="s">
        <v>42</v>
      </c>
      <c r="E3" s="6" t="s">
        <v>11</v>
      </c>
      <c r="F3" s="6" t="s">
        <v>26</v>
      </c>
      <c r="G3" s="6" t="s">
        <v>15</v>
      </c>
      <c r="H3" s="6" t="s">
        <v>25</v>
      </c>
      <c r="I3" s="6" t="s">
        <v>34</v>
      </c>
      <c r="J3" s="6" t="s">
        <v>19</v>
      </c>
      <c r="K3" s="6" t="s">
        <v>20</v>
      </c>
      <c r="L3" s="8" t="s">
        <v>16</v>
      </c>
      <c r="M3" s="8" t="s">
        <v>22</v>
      </c>
      <c r="N3" s="8" t="s">
        <v>21</v>
      </c>
      <c r="O3" s="8" t="s">
        <v>27</v>
      </c>
      <c r="P3" s="6" t="s">
        <v>17</v>
      </c>
      <c r="Q3" s="8" t="s">
        <v>28</v>
      </c>
      <c r="R3" s="6" t="s">
        <v>18</v>
      </c>
      <c r="S3" s="8" t="s">
        <v>23</v>
      </c>
      <c r="T3" s="8" t="s">
        <v>33</v>
      </c>
      <c r="U3" s="57" t="s">
        <v>3</v>
      </c>
      <c r="V3" s="6" t="s">
        <v>29</v>
      </c>
      <c r="W3" s="50" t="s">
        <v>24</v>
      </c>
    </row>
    <row r="4" spans="2:23" ht="15.75">
      <c r="B4" s="65" t="s">
        <v>36</v>
      </c>
      <c r="C4" s="2" t="s">
        <v>32</v>
      </c>
      <c r="D4" s="12">
        <v>23.817</v>
      </c>
      <c r="E4" s="14">
        <v>0.74199999999999999</v>
      </c>
      <c r="F4" s="11">
        <v>0</v>
      </c>
      <c r="G4" s="16">
        <v>44564</v>
      </c>
      <c r="H4" s="3">
        <v>0.28699999999999998</v>
      </c>
      <c r="I4" s="3">
        <f>H4-F4</f>
        <v>0.28699999999999998</v>
      </c>
      <c r="J4" s="7">
        <v>19665</v>
      </c>
      <c r="K4" s="7">
        <v>17095</v>
      </c>
      <c r="L4" s="7">
        <f t="shared" ref="L4:L19" si="0">J4-K4</f>
        <v>2570</v>
      </c>
      <c r="M4" s="7">
        <v>852</v>
      </c>
      <c r="N4" s="7">
        <v>850</v>
      </c>
      <c r="O4" s="7">
        <f t="shared" ref="O4:O19" si="1">M4-N4</f>
        <v>2</v>
      </c>
      <c r="P4" s="4">
        <f t="shared" ref="P4:P19" si="2">O4/L4</f>
        <v>7.7821011673151756E-4</v>
      </c>
      <c r="Q4" s="7">
        <f t="shared" ref="Q4:Q19" si="3">L4/D4</f>
        <v>107.90611747911156</v>
      </c>
      <c r="R4" s="7">
        <f t="shared" ref="R4:R19" si="4">J4/D4</f>
        <v>825.67073938783221</v>
      </c>
      <c r="S4" s="3">
        <f t="shared" ref="S4:S19" si="5">Q4/R4</f>
        <v>0.13068904144419019</v>
      </c>
      <c r="T4" s="7">
        <f t="shared" ref="T4:T19" si="6">N4/D4</f>
        <v>35.688793718772303</v>
      </c>
      <c r="U4" s="58">
        <f t="shared" ref="U4:U19" si="7">O4/D4</f>
        <v>8.397363227946425E-2</v>
      </c>
      <c r="V4" s="7">
        <f t="shared" ref="V4:V19" si="8">M4/D4</f>
        <v>35.772767351051769</v>
      </c>
      <c r="W4" s="51">
        <f t="shared" ref="W4:W19" si="9">U4/V4</f>
        <v>2.3474178403755869E-3</v>
      </c>
    </row>
    <row r="5" spans="2:23" ht="15.75">
      <c r="B5" s="66"/>
      <c r="C5" s="2" t="s">
        <v>5</v>
      </c>
      <c r="D5" s="12">
        <v>206.14</v>
      </c>
      <c r="E5" s="14">
        <v>7.0000000000000007E-2</v>
      </c>
      <c r="F5" s="11">
        <v>0</v>
      </c>
      <c r="G5" s="16">
        <v>44531</v>
      </c>
      <c r="H5" s="3">
        <v>0</v>
      </c>
      <c r="I5" s="3">
        <f t="shared" ref="I5:I19" si="10">H5-F5</f>
        <v>0</v>
      </c>
      <c r="J5" s="7">
        <v>254016</v>
      </c>
      <c r="K5" s="7">
        <v>214070</v>
      </c>
      <c r="L5" s="7">
        <f t="shared" si="0"/>
        <v>39946</v>
      </c>
      <c r="M5" s="7">
        <v>3141</v>
      </c>
      <c r="N5" s="7">
        <v>2977</v>
      </c>
      <c r="O5" s="7">
        <f t="shared" si="1"/>
        <v>164</v>
      </c>
      <c r="P5" s="4">
        <f t="shared" si="2"/>
        <v>4.105542482351174E-3</v>
      </c>
      <c r="Q5" s="7">
        <f t="shared" si="3"/>
        <v>193.78092558455421</v>
      </c>
      <c r="R5" s="7">
        <f t="shared" si="4"/>
        <v>1232.2499272339187</v>
      </c>
      <c r="S5" s="3">
        <f t="shared" si="5"/>
        <v>0.15725781053162008</v>
      </c>
      <c r="T5" s="7">
        <f t="shared" si="6"/>
        <v>14.441641602794219</v>
      </c>
      <c r="U5" s="59">
        <f t="shared" si="7"/>
        <v>0.79557582225671875</v>
      </c>
      <c r="V5" s="7">
        <f t="shared" si="8"/>
        <v>15.237217425050938</v>
      </c>
      <c r="W5" s="51">
        <f t="shared" si="9"/>
        <v>5.2212671123845901E-2</v>
      </c>
    </row>
    <row r="6" spans="2:23" ht="15.75">
      <c r="B6" s="67"/>
      <c r="C6" s="34" t="s">
        <v>0</v>
      </c>
      <c r="D6" s="35">
        <v>126.476</v>
      </c>
      <c r="E6" s="36">
        <v>0.79</v>
      </c>
      <c r="F6" s="37">
        <v>0</v>
      </c>
      <c r="G6" s="38">
        <v>44530</v>
      </c>
      <c r="H6" s="39">
        <v>6.6000000000000003E-2</v>
      </c>
      <c r="I6" s="39">
        <f>H6-F6</f>
        <v>6.6000000000000003E-2</v>
      </c>
      <c r="J6" s="40">
        <v>3819964</v>
      </c>
      <c r="K6" s="40">
        <v>1727221</v>
      </c>
      <c r="L6" s="40">
        <f>J6-K6</f>
        <v>2092743</v>
      </c>
      <c r="M6" s="40">
        <v>20202</v>
      </c>
      <c r="N6" s="40">
        <v>18359</v>
      </c>
      <c r="O6" s="40">
        <f>M6-N6</f>
        <v>1843</v>
      </c>
      <c r="P6" s="41">
        <f>O6/L6</f>
        <v>8.8066236513513604E-4</v>
      </c>
      <c r="Q6" s="40">
        <f>L6/D6</f>
        <v>16546.562193617763</v>
      </c>
      <c r="R6" s="40">
        <f>J6/D6</f>
        <v>30203.074101015212</v>
      </c>
      <c r="S6" s="39">
        <f>Q6/R6</f>
        <v>0.54784364459979207</v>
      </c>
      <c r="T6" s="40">
        <f>N6/D6</f>
        <v>145.15797463550396</v>
      </c>
      <c r="U6" s="60">
        <f>O6/D6</f>
        <v>14.571934596287043</v>
      </c>
      <c r="V6" s="40">
        <f>M6/D6</f>
        <v>159.72990923179103</v>
      </c>
      <c r="W6" s="52">
        <f>U6/V6</f>
        <v>9.1228591228591227E-2</v>
      </c>
    </row>
    <row r="7" spans="2:23" ht="15.75">
      <c r="B7" s="68" t="s">
        <v>37</v>
      </c>
      <c r="C7" s="2" t="s">
        <v>2</v>
      </c>
      <c r="D7" s="13">
        <v>8.6560000000000006</v>
      </c>
      <c r="E7" s="15">
        <v>0.66</v>
      </c>
      <c r="F7" s="11">
        <v>0.43099999999999999</v>
      </c>
      <c r="G7" s="17">
        <v>44528</v>
      </c>
      <c r="H7" s="3">
        <v>0.55000000000000004</v>
      </c>
      <c r="I7" s="3">
        <f>H7-F7</f>
        <v>0.11900000000000005</v>
      </c>
      <c r="J7" s="7">
        <v>3426103</v>
      </c>
      <c r="K7" s="7">
        <v>1342909</v>
      </c>
      <c r="L7" s="7">
        <f>J7-K7</f>
        <v>2083194</v>
      </c>
      <c r="M7" s="7">
        <v>9544</v>
      </c>
      <c r="N7" s="7">
        <v>8195</v>
      </c>
      <c r="O7" s="7">
        <f>M7-N7</f>
        <v>1349</v>
      </c>
      <c r="P7" s="4">
        <f>O7/L7</f>
        <v>6.4756330903410818E-4</v>
      </c>
      <c r="Q7" s="7">
        <f>L7/D7</f>
        <v>240664.74121996301</v>
      </c>
      <c r="R7" s="7">
        <f>J7/D7</f>
        <v>395806.72365988907</v>
      </c>
      <c r="S7" s="3">
        <f>Q7/R7</f>
        <v>0.608036010592793</v>
      </c>
      <c r="T7" s="7">
        <f>N7/D7</f>
        <v>946.74214417744906</v>
      </c>
      <c r="U7" s="58">
        <f>O7/D7</f>
        <v>155.84565619223659</v>
      </c>
      <c r="V7" s="7">
        <f>M7/D7</f>
        <v>1102.5878003696857</v>
      </c>
      <c r="W7" s="51">
        <f>U7/V7</f>
        <v>0.14134534786253142</v>
      </c>
    </row>
    <row r="8" spans="2:23" ht="15.75">
      <c r="B8" s="67"/>
      <c r="C8" s="42" t="s">
        <v>12</v>
      </c>
      <c r="D8" s="43">
        <v>331.00299999999999</v>
      </c>
      <c r="E8" s="44">
        <v>0.64</v>
      </c>
      <c r="F8" s="37">
        <v>8.5000000000000006E-2</v>
      </c>
      <c r="G8" s="45">
        <v>44531</v>
      </c>
      <c r="H8" s="39">
        <v>0.27600000000000002</v>
      </c>
      <c r="I8" s="39">
        <f>H8-F8</f>
        <v>0.191</v>
      </c>
      <c r="J8" s="40">
        <v>79520665</v>
      </c>
      <c r="K8" s="40">
        <v>49899130</v>
      </c>
      <c r="L8" s="40">
        <f>J8-K8</f>
        <v>29621535</v>
      </c>
      <c r="M8" s="40">
        <v>946180</v>
      </c>
      <c r="N8" s="40">
        <v>809639</v>
      </c>
      <c r="O8" s="40">
        <f>M8-N8</f>
        <v>136541</v>
      </c>
      <c r="P8" s="41">
        <f>O8/L8</f>
        <v>4.6095180415194554E-3</v>
      </c>
      <c r="Q8" s="40">
        <f>L8/D8</f>
        <v>89490.231206363693</v>
      </c>
      <c r="R8" s="40">
        <f>J8/D8</f>
        <v>240241.52349072366</v>
      </c>
      <c r="S8" s="39">
        <f>Q8/R8</f>
        <v>0.37250109767064954</v>
      </c>
      <c r="T8" s="40">
        <f>N8/D8</f>
        <v>2446.0171055851461</v>
      </c>
      <c r="U8" s="60">
        <f>O8/D8</f>
        <v>412.5068352854808</v>
      </c>
      <c r="V8" s="40">
        <f>M8/D8</f>
        <v>2858.5239408706266</v>
      </c>
      <c r="W8" s="52">
        <f>U8/V8</f>
        <v>0.14430763702466762</v>
      </c>
    </row>
    <row r="9" spans="2:23" ht="15.75">
      <c r="B9" s="68" t="s">
        <v>38</v>
      </c>
      <c r="C9" s="33" t="s">
        <v>4</v>
      </c>
      <c r="D9" s="13">
        <v>67.885999999999996</v>
      </c>
      <c r="E9" s="15">
        <v>0.71</v>
      </c>
      <c r="F9" s="22">
        <v>0.151</v>
      </c>
      <c r="G9" s="17">
        <v>44527</v>
      </c>
      <c r="H9" s="23">
        <v>0.55000000000000004</v>
      </c>
      <c r="I9" s="23">
        <f t="shared" si="10"/>
        <v>0.39900000000000002</v>
      </c>
      <c r="J9" s="24">
        <v>18306381</v>
      </c>
      <c r="K9" s="24">
        <v>10627669</v>
      </c>
      <c r="L9" s="24">
        <f t="shared" si="0"/>
        <v>7678712</v>
      </c>
      <c r="M9" s="24">
        <v>159570</v>
      </c>
      <c r="N9" s="24">
        <v>145561</v>
      </c>
      <c r="O9" s="24">
        <f t="shared" si="1"/>
        <v>14009</v>
      </c>
      <c r="P9" s="25">
        <f t="shared" si="2"/>
        <v>1.8243945078289172E-3</v>
      </c>
      <c r="Q9" s="9">
        <f t="shared" si="3"/>
        <v>113111.86400730637</v>
      </c>
      <c r="R9" s="24">
        <f t="shared" si="4"/>
        <v>269663.56833515014</v>
      </c>
      <c r="S9" s="23">
        <f t="shared" si="5"/>
        <v>0.41945548931817817</v>
      </c>
      <c r="T9" s="24">
        <f t="shared" si="6"/>
        <v>2144.1976254308697</v>
      </c>
      <c r="U9" s="61">
        <f t="shared" si="7"/>
        <v>206.36066346522111</v>
      </c>
      <c r="V9" s="24">
        <f t="shared" si="8"/>
        <v>2350.5582888960907</v>
      </c>
      <c r="W9" s="53">
        <f t="shared" si="9"/>
        <v>8.7792191514695736E-2</v>
      </c>
    </row>
    <row r="10" spans="2:23" ht="15.75">
      <c r="B10" s="66"/>
      <c r="C10" s="10" t="s">
        <v>14</v>
      </c>
      <c r="D10" s="13">
        <v>60.462000000000003</v>
      </c>
      <c r="E10" s="15">
        <v>0.78</v>
      </c>
      <c r="F10" s="22">
        <v>3.9E-2</v>
      </c>
      <c r="G10" s="17">
        <v>44528</v>
      </c>
      <c r="H10" s="23">
        <v>0.59899999999999998</v>
      </c>
      <c r="I10" s="23">
        <f t="shared" si="10"/>
        <v>0.55999999999999994</v>
      </c>
      <c r="J10" s="24">
        <v>12134451</v>
      </c>
      <c r="K10" s="24">
        <v>5030676</v>
      </c>
      <c r="L10" s="24">
        <f t="shared" si="0"/>
        <v>7103775</v>
      </c>
      <c r="M10" s="24">
        <v>151296</v>
      </c>
      <c r="N10" s="24">
        <v>133813</v>
      </c>
      <c r="O10" s="24">
        <f t="shared" si="1"/>
        <v>17483</v>
      </c>
      <c r="P10" s="25">
        <f t="shared" si="2"/>
        <v>2.4610858311250004E-3</v>
      </c>
      <c r="Q10" s="24">
        <f t="shared" si="3"/>
        <v>117491.56494988587</v>
      </c>
      <c r="R10" s="24">
        <f t="shared" si="4"/>
        <v>200695.49469088021</v>
      </c>
      <c r="S10" s="23">
        <f t="shared" si="5"/>
        <v>0.58542203516253022</v>
      </c>
      <c r="T10" s="24">
        <f t="shared" si="6"/>
        <v>2213.1752174919784</v>
      </c>
      <c r="U10" s="61">
        <f t="shared" si="7"/>
        <v>289.15682577486683</v>
      </c>
      <c r="V10" s="24">
        <f t="shared" si="8"/>
        <v>2502.3320432668452</v>
      </c>
      <c r="W10" s="53">
        <f t="shared" si="9"/>
        <v>0.11555493866328256</v>
      </c>
    </row>
    <row r="11" spans="2:23" ht="15.75">
      <c r="B11" s="66"/>
      <c r="C11" s="10" t="s">
        <v>30</v>
      </c>
      <c r="D11" s="13">
        <v>65.274000000000001</v>
      </c>
      <c r="E11" s="15">
        <v>0.77200000000000002</v>
      </c>
      <c r="F11" s="22">
        <v>5.3999999999999999E-2</v>
      </c>
      <c r="G11" s="17">
        <v>44532</v>
      </c>
      <c r="H11" s="23">
        <v>0.50900000000000001</v>
      </c>
      <c r="I11" s="23">
        <f t="shared" si="10"/>
        <v>0.45500000000000002</v>
      </c>
      <c r="J11" s="24">
        <v>21877555</v>
      </c>
      <c r="K11" s="24">
        <v>7773530</v>
      </c>
      <c r="L11" s="24">
        <f t="shared" si="0"/>
        <v>14104025</v>
      </c>
      <c r="M11" s="24">
        <v>135579</v>
      </c>
      <c r="N11" s="24">
        <v>119330</v>
      </c>
      <c r="O11" s="24">
        <f t="shared" si="1"/>
        <v>16249</v>
      </c>
      <c r="P11" s="25">
        <f t="shared" si="2"/>
        <v>1.1520824729111016E-3</v>
      </c>
      <c r="Q11" s="9">
        <f t="shared" si="3"/>
        <v>216074.16429206115</v>
      </c>
      <c r="R11" s="24">
        <f t="shared" si="4"/>
        <v>335164.92018261482</v>
      </c>
      <c r="S11" s="23">
        <f t="shared" si="5"/>
        <v>0.64468012993225243</v>
      </c>
      <c r="T11" s="24">
        <f t="shared" si="6"/>
        <v>1828.1398412844317</v>
      </c>
      <c r="U11" s="61">
        <f t="shared" si="7"/>
        <v>248.93525752979747</v>
      </c>
      <c r="V11" s="24">
        <f t="shared" si="8"/>
        <v>2077.075098814229</v>
      </c>
      <c r="W11" s="53">
        <f t="shared" si="9"/>
        <v>0.11984894415801858</v>
      </c>
    </row>
    <row r="12" spans="2:23" ht="15.75">
      <c r="B12" s="66"/>
      <c r="C12" s="10" t="s">
        <v>31</v>
      </c>
      <c r="D12" s="13">
        <v>83.784000000000006</v>
      </c>
      <c r="E12" s="15">
        <v>0.74199999999999999</v>
      </c>
      <c r="F12" s="22">
        <v>3.3000000000000002E-2</v>
      </c>
      <c r="G12" s="17">
        <v>44527</v>
      </c>
      <c r="H12" s="23">
        <v>0.54900000000000004</v>
      </c>
      <c r="I12" s="23">
        <f>H12-F12</f>
        <v>0.51600000000000001</v>
      </c>
      <c r="J12" s="24">
        <v>12692042</v>
      </c>
      <c r="K12" s="24">
        <v>5744517</v>
      </c>
      <c r="L12" s="24">
        <f>J12-K12</f>
        <v>6947525</v>
      </c>
      <c r="M12" s="24">
        <v>120924</v>
      </c>
      <c r="N12" s="24">
        <v>101340</v>
      </c>
      <c r="O12" s="24">
        <f>M12-N12</f>
        <v>19584</v>
      </c>
      <c r="P12" s="25">
        <f>O12/L12</f>
        <v>2.8188455601095355E-3</v>
      </c>
      <c r="Q12" s="9">
        <f>L12/D12</f>
        <v>82921.858588752017</v>
      </c>
      <c r="R12" s="24">
        <f>J12/D12</f>
        <v>151485.27165091186</v>
      </c>
      <c r="S12" s="23">
        <f>Q12/R12</f>
        <v>0.54739221631948576</v>
      </c>
      <c r="T12" s="24">
        <f>N12/D12</f>
        <v>1209.5388140933828</v>
      </c>
      <c r="U12" s="61">
        <f>O12/D12</f>
        <v>233.7439129189344</v>
      </c>
      <c r="V12" s="24">
        <f>M12/D12</f>
        <v>1443.2827270123173</v>
      </c>
      <c r="W12" s="53">
        <f>U12/V12</f>
        <v>0.16195296219112831</v>
      </c>
    </row>
    <row r="13" spans="2:23" ht="15.75">
      <c r="B13" s="67"/>
      <c r="C13" s="42" t="s">
        <v>13</v>
      </c>
      <c r="D13" s="43">
        <v>37.741999999999997</v>
      </c>
      <c r="E13" s="44">
        <v>0.8</v>
      </c>
      <c r="F13" s="46">
        <v>1.9E-2</v>
      </c>
      <c r="G13" s="45">
        <v>44529</v>
      </c>
      <c r="H13" s="47">
        <v>0.44</v>
      </c>
      <c r="I13" s="47">
        <f>H13-F13</f>
        <v>0.42099999999999999</v>
      </c>
      <c r="J13" s="48">
        <v>3204250</v>
      </c>
      <c r="K13" s="48">
        <v>1790142</v>
      </c>
      <c r="L13" s="48">
        <f>J13-K13</f>
        <v>1414108</v>
      </c>
      <c r="M13" s="48">
        <v>35580</v>
      </c>
      <c r="N13" s="48">
        <v>29643</v>
      </c>
      <c r="O13" s="48">
        <f>M13-N13</f>
        <v>5937</v>
      </c>
      <c r="P13" s="49">
        <f>O13/L13</f>
        <v>4.1984063452013562E-3</v>
      </c>
      <c r="Q13" s="48">
        <f>L13/D13</f>
        <v>37467.754755974776</v>
      </c>
      <c r="R13" s="48">
        <f>J13/D13</f>
        <v>84898.786497800858</v>
      </c>
      <c r="S13" s="47">
        <f>Q13/R13</f>
        <v>0.44132261839744091</v>
      </c>
      <c r="T13" s="48">
        <f>N13/D13</f>
        <v>785.4114779290976</v>
      </c>
      <c r="U13" s="62">
        <f>O13/D13</f>
        <v>157.30485930793282</v>
      </c>
      <c r="V13" s="48">
        <f>M13/D13</f>
        <v>942.71633723703042</v>
      </c>
      <c r="W13" s="54">
        <f>U13/V13</f>
        <v>0.16686340640809444</v>
      </c>
    </row>
    <row r="14" spans="2:23" ht="15.75">
      <c r="B14" s="68" t="s">
        <v>39</v>
      </c>
      <c r="C14" s="10" t="s">
        <v>10</v>
      </c>
      <c r="D14" s="13">
        <v>5.4210000000000003</v>
      </c>
      <c r="E14" s="15">
        <v>0.73</v>
      </c>
      <c r="F14" s="22">
        <v>2.8000000000000001E-2</v>
      </c>
      <c r="G14" s="17">
        <v>44531</v>
      </c>
      <c r="H14" s="23">
        <v>0.51700000000000002</v>
      </c>
      <c r="I14" s="3">
        <f t="shared" si="10"/>
        <v>0.48899999999999999</v>
      </c>
      <c r="J14" s="24">
        <v>1049811</v>
      </c>
      <c r="K14" s="24">
        <v>271623</v>
      </c>
      <c r="L14" s="24">
        <f t="shared" si="0"/>
        <v>778188</v>
      </c>
      <c r="M14" s="24">
        <v>1513</v>
      </c>
      <c r="N14" s="24">
        <v>1093</v>
      </c>
      <c r="O14" s="24">
        <f t="shared" si="1"/>
        <v>420</v>
      </c>
      <c r="P14" s="25">
        <f t="shared" si="2"/>
        <v>5.3971533870992617E-4</v>
      </c>
      <c r="Q14" s="24">
        <f t="shared" si="3"/>
        <v>143550.63641394576</v>
      </c>
      <c r="R14" s="24">
        <f t="shared" si="4"/>
        <v>193656.33646928609</v>
      </c>
      <c r="S14" s="23">
        <f t="shared" si="5"/>
        <v>0.74126485624555283</v>
      </c>
      <c r="T14" s="24">
        <f t="shared" si="6"/>
        <v>201.6233167312304</v>
      </c>
      <c r="U14" s="61">
        <f t="shared" si="7"/>
        <v>77.476480354178193</v>
      </c>
      <c r="V14" s="24">
        <f t="shared" si="8"/>
        <v>279.09979708540857</v>
      </c>
      <c r="W14" s="53">
        <f t="shared" si="9"/>
        <v>0.2775941837409121</v>
      </c>
    </row>
    <row r="15" spans="2:23" ht="15.75">
      <c r="B15" s="66"/>
      <c r="C15" s="10" t="s">
        <v>1</v>
      </c>
      <c r="D15" s="13">
        <v>5.7919999999999998</v>
      </c>
      <c r="E15" s="15">
        <v>0.82</v>
      </c>
      <c r="F15" s="22">
        <v>6.5000000000000002E-2</v>
      </c>
      <c r="G15" s="17">
        <v>44523</v>
      </c>
      <c r="H15" s="23">
        <v>0.62</v>
      </c>
      <c r="I15" s="3">
        <f t="shared" si="10"/>
        <v>0.55499999999999994</v>
      </c>
      <c r="J15" s="24">
        <v>2247850</v>
      </c>
      <c r="K15" s="24">
        <v>458001</v>
      </c>
      <c r="L15" s="24">
        <f t="shared" si="0"/>
        <v>1789849</v>
      </c>
      <c r="M15" s="24">
        <v>4109</v>
      </c>
      <c r="N15" s="24">
        <v>2863</v>
      </c>
      <c r="O15" s="24">
        <f t="shared" si="1"/>
        <v>1246</v>
      </c>
      <c r="P15" s="25">
        <f t="shared" si="2"/>
        <v>6.961481108182869E-4</v>
      </c>
      <c r="Q15" s="9">
        <f t="shared" si="3"/>
        <v>309020.89088397793</v>
      </c>
      <c r="R15" s="24">
        <f t="shared" si="4"/>
        <v>388095.64917127072</v>
      </c>
      <c r="S15" s="23">
        <f t="shared" si="5"/>
        <v>0.79624930489134071</v>
      </c>
      <c r="T15" s="24">
        <f t="shared" si="6"/>
        <v>494.30248618784532</v>
      </c>
      <c r="U15" s="61">
        <f t="shared" si="7"/>
        <v>215.12430939226519</v>
      </c>
      <c r="V15" s="24">
        <f t="shared" si="8"/>
        <v>709.42679558011048</v>
      </c>
      <c r="W15" s="53">
        <f t="shared" si="9"/>
        <v>0.30323679727427599</v>
      </c>
    </row>
    <row r="16" spans="2:23" ht="15.75">
      <c r="B16" s="66"/>
      <c r="C16" s="10" t="s">
        <v>9</v>
      </c>
      <c r="D16" s="13">
        <v>5.5410000000000004</v>
      </c>
      <c r="E16" s="15">
        <v>0.76</v>
      </c>
      <c r="F16" s="22">
        <v>0.02</v>
      </c>
      <c r="G16" s="17">
        <v>44532</v>
      </c>
      <c r="H16" s="23">
        <v>0.48599999999999999</v>
      </c>
      <c r="I16" s="3">
        <f t="shared" si="10"/>
        <v>0.46599999999999997</v>
      </c>
      <c r="J16" s="24">
        <v>582383</v>
      </c>
      <c r="K16" s="24">
        <v>189730</v>
      </c>
      <c r="L16" s="24">
        <f t="shared" si="0"/>
        <v>392653</v>
      </c>
      <c r="M16" s="24">
        <v>2214</v>
      </c>
      <c r="N16" s="24">
        <v>1356</v>
      </c>
      <c r="O16" s="24">
        <f t="shared" si="1"/>
        <v>858</v>
      </c>
      <c r="P16" s="25">
        <f t="shared" si="2"/>
        <v>2.1851354758527248E-3</v>
      </c>
      <c r="Q16" s="24">
        <f t="shared" si="3"/>
        <v>70863.201588160984</v>
      </c>
      <c r="R16" s="24">
        <f t="shared" si="4"/>
        <v>105104.31330084821</v>
      </c>
      <c r="S16" s="23">
        <f t="shared" si="5"/>
        <v>0.67421782572636912</v>
      </c>
      <c r="T16" s="24">
        <f t="shared" si="6"/>
        <v>244.72116946399566</v>
      </c>
      <c r="U16" s="61">
        <f t="shared" si="7"/>
        <v>154.84569572279372</v>
      </c>
      <c r="V16" s="24">
        <f t="shared" si="8"/>
        <v>399.56686518678936</v>
      </c>
      <c r="W16" s="53">
        <f t="shared" si="9"/>
        <v>0.38753387533875344</v>
      </c>
    </row>
    <row r="17" spans="2:23" ht="15.75">
      <c r="B17" s="66"/>
      <c r="C17" s="10" t="s">
        <v>40</v>
      </c>
      <c r="D17" s="13">
        <v>4.8550000000000004</v>
      </c>
      <c r="E17" s="15">
        <v>0.77</v>
      </c>
      <c r="F17" s="26">
        <v>1E-3</v>
      </c>
      <c r="G17" s="17">
        <v>44545</v>
      </c>
      <c r="H17" s="23">
        <v>0.379</v>
      </c>
      <c r="I17" s="3">
        <f t="shared" si="10"/>
        <v>0.378</v>
      </c>
      <c r="J17" s="24">
        <v>21573</v>
      </c>
      <c r="K17" s="24">
        <v>13143</v>
      </c>
      <c r="L17" s="24">
        <f t="shared" si="0"/>
        <v>8430</v>
      </c>
      <c r="M17" s="24">
        <v>53</v>
      </c>
      <c r="N17" s="24">
        <v>28</v>
      </c>
      <c r="O17" s="24">
        <f t="shared" si="1"/>
        <v>25</v>
      </c>
      <c r="P17" s="25">
        <f t="shared" si="2"/>
        <v>2.9655990510083037E-3</v>
      </c>
      <c r="Q17" s="24">
        <f t="shared" si="3"/>
        <v>1736.3542739443872</v>
      </c>
      <c r="R17" s="24">
        <f t="shared" si="4"/>
        <v>4443.4603501544798</v>
      </c>
      <c r="S17" s="23">
        <f t="shared" si="5"/>
        <v>0.3907662355722431</v>
      </c>
      <c r="T17" s="24">
        <f t="shared" si="6"/>
        <v>5.7672502574665288</v>
      </c>
      <c r="U17" s="61">
        <f t="shared" si="7"/>
        <v>5.1493305870236865</v>
      </c>
      <c r="V17" s="24">
        <f t="shared" si="8"/>
        <v>10.916580844490216</v>
      </c>
      <c r="W17" s="53">
        <f t="shared" si="9"/>
        <v>0.47169811320754712</v>
      </c>
    </row>
    <row r="18" spans="2:23" ht="15.75">
      <c r="B18" s="66"/>
      <c r="C18" s="10" t="s">
        <v>6</v>
      </c>
      <c r="D18" s="13">
        <v>51.268999999999998</v>
      </c>
      <c r="E18" s="15">
        <v>0.86</v>
      </c>
      <c r="F18" s="22">
        <v>7.0000000000000001E-3</v>
      </c>
      <c r="G18" s="17">
        <v>44531</v>
      </c>
      <c r="H18" s="23">
        <v>0.57399999999999995</v>
      </c>
      <c r="I18" s="3">
        <f t="shared" si="10"/>
        <v>0.56699999999999995</v>
      </c>
      <c r="J18" s="24">
        <v>1350630</v>
      </c>
      <c r="K18" s="24">
        <v>452350</v>
      </c>
      <c r="L18" s="24">
        <f t="shared" si="0"/>
        <v>898280</v>
      </c>
      <c r="M18" s="24">
        <v>7081</v>
      </c>
      <c r="N18" s="24">
        <v>3658</v>
      </c>
      <c r="O18" s="24">
        <f t="shared" si="1"/>
        <v>3423</v>
      </c>
      <c r="P18" s="25">
        <f t="shared" si="2"/>
        <v>3.8106158436122368E-3</v>
      </c>
      <c r="Q18" s="24">
        <f t="shared" si="3"/>
        <v>17520.919073904308</v>
      </c>
      <c r="R18" s="24">
        <f t="shared" si="4"/>
        <v>26343.989545339289</v>
      </c>
      <c r="S18" s="23">
        <f t="shared" si="5"/>
        <v>0.66508222088951074</v>
      </c>
      <c r="T18" s="24">
        <f t="shared" si="6"/>
        <v>71.349158360802832</v>
      </c>
      <c r="U18" s="61">
        <f t="shared" si="7"/>
        <v>66.765491817667595</v>
      </c>
      <c r="V18" s="24">
        <f t="shared" si="8"/>
        <v>138.11465017847041</v>
      </c>
      <c r="W18" s="53">
        <f t="shared" si="9"/>
        <v>0.48340629854540323</v>
      </c>
    </row>
    <row r="19" spans="2:23" ht="16.5" thickBot="1">
      <c r="B19" s="69"/>
      <c r="C19" s="27" t="s">
        <v>8</v>
      </c>
      <c r="D19" s="19">
        <v>25.5</v>
      </c>
      <c r="E19" s="21">
        <v>0.79</v>
      </c>
      <c r="F19" s="28">
        <v>7.0000000000000001E-3</v>
      </c>
      <c r="G19" s="20">
        <v>44527</v>
      </c>
      <c r="H19" s="29">
        <v>0.38800000000000001</v>
      </c>
      <c r="I19" s="5">
        <f t="shared" si="10"/>
        <v>0.38100000000000001</v>
      </c>
      <c r="J19" s="30">
        <v>2921718</v>
      </c>
      <c r="K19" s="30">
        <v>206748</v>
      </c>
      <c r="L19" s="30">
        <f t="shared" si="0"/>
        <v>2714970</v>
      </c>
      <c r="M19" s="30">
        <v>4618</v>
      </c>
      <c r="N19" s="30">
        <v>1990</v>
      </c>
      <c r="O19" s="30">
        <f t="shared" si="1"/>
        <v>2628</v>
      </c>
      <c r="P19" s="31">
        <f t="shared" si="2"/>
        <v>9.6796649686736866E-4</v>
      </c>
      <c r="Q19" s="30">
        <f t="shared" si="3"/>
        <v>106469.41176470589</v>
      </c>
      <c r="R19" s="30">
        <f t="shared" si="4"/>
        <v>114577.17647058824</v>
      </c>
      <c r="S19" s="29">
        <f t="shared" si="5"/>
        <v>0.92923752394995007</v>
      </c>
      <c r="T19" s="30">
        <f t="shared" si="6"/>
        <v>78.039215686274517</v>
      </c>
      <c r="U19" s="63">
        <f t="shared" si="7"/>
        <v>103.05882352941177</v>
      </c>
      <c r="V19" s="30">
        <f t="shared" si="8"/>
        <v>181.09803921568627</v>
      </c>
      <c r="W19" s="55">
        <f t="shared" si="9"/>
        <v>0.56907752273711565</v>
      </c>
    </row>
    <row r="20" spans="2:23" ht="139.5" customHeight="1">
      <c r="B20" s="64" t="s">
        <v>43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2" spans="2:23">
      <c r="V22" s="18"/>
    </row>
  </sheetData>
  <sortState ref="A2:V19">
    <sortCondition ref="V1"/>
  </sortState>
  <mergeCells count="6">
    <mergeCell ref="B20:W20"/>
    <mergeCell ref="B4:B6"/>
    <mergeCell ref="B7:B8"/>
    <mergeCell ref="B9:B13"/>
    <mergeCell ref="B14:B19"/>
    <mergeCell ref="B2:W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omcrn2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Massie_Ikeda</dc:creator>
  <cp:lastModifiedBy>takakanuser3</cp:lastModifiedBy>
  <cp:lastPrinted>2022-02-18T07:41:11Z</cp:lastPrinted>
  <dcterms:created xsi:type="dcterms:W3CDTF">2021-07-04T04:17:16Z</dcterms:created>
  <dcterms:modified xsi:type="dcterms:W3CDTF">2022-02-20T23:13:54Z</dcterms:modified>
</cp:coreProperties>
</file>